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7BF2C33A-ED03-4F97-8CE2-149CA0066676}" xr6:coauthVersionLast="47" xr6:coauthVersionMax="47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IFRS!$A$1:$Q$59</definedName>
  </definedNames>
  <calcPr calcId="181029"/>
</workbook>
</file>

<file path=xl/calcChain.xml><?xml version="1.0" encoding="utf-8"?>
<calcChain xmlns="http://schemas.openxmlformats.org/spreadsheetml/2006/main">
  <c r="K42" i="4" l="1"/>
  <c r="M42" i="4"/>
  <c r="M31" i="4"/>
  <c r="K31" i="4"/>
  <c r="K32" i="4"/>
  <c r="I31" i="4"/>
  <c r="I32" i="4"/>
  <c r="I37" i="4"/>
  <c r="I41" i="4"/>
  <c r="I40" i="4"/>
  <c r="I39" i="4"/>
  <c r="I33" i="4"/>
  <c r="I34" i="4"/>
  <c r="I35" i="4"/>
  <c r="I36" i="4"/>
  <c r="I38" i="4"/>
  <c r="H31" i="4"/>
  <c r="H41" i="4"/>
  <c r="H33" i="4"/>
  <c r="H34" i="4"/>
  <c r="H35" i="4"/>
  <c r="H36" i="4"/>
  <c r="H37" i="4"/>
  <c r="H38" i="4"/>
  <c r="H39" i="4"/>
  <c r="H40" i="4"/>
  <c r="H32" i="4"/>
  <c r="S161" i="4"/>
  <c r="J25" i="4" l="1"/>
  <c r="K18" i="4" l="1"/>
  <c r="K17" i="4"/>
  <c r="K14" i="4"/>
  <c r="K23" i="4"/>
  <c r="K24" i="4"/>
  <c r="K15" i="4"/>
  <c r="K20" i="4"/>
  <c r="K16" i="4"/>
  <c r="K21" i="4"/>
  <c r="K22" i="4"/>
  <c r="K19" i="4"/>
  <c r="P25" i="4"/>
  <c r="L25" i="4"/>
  <c r="N25" i="4"/>
  <c r="O14" i="4" s="1"/>
  <c r="M14" i="4" l="1"/>
  <c r="M24" i="4"/>
  <c r="M21" i="4"/>
  <c r="Q14" i="4"/>
  <c r="Q23" i="4"/>
  <c r="Q22" i="4"/>
  <c r="Q24" i="4"/>
  <c r="O24" i="4"/>
  <c r="O18" i="4"/>
  <c r="M18" i="4"/>
  <c r="Q18" i="4"/>
  <c r="Q19" i="4"/>
  <c r="Q17" i="4"/>
  <c r="Q21" i="4"/>
  <c r="Q16" i="4"/>
  <c r="Q20" i="4"/>
  <c r="Q15" i="4"/>
  <c r="O23" i="4"/>
  <c r="O19" i="4"/>
  <c r="O22" i="4"/>
  <c r="O17" i="4"/>
  <c r="O21" i="4"/>
  <c r="O16" i="4"/>
  <c r="O20" i="4"/>
  <c r="O15" i="4"/>
  <c r="M23" i="4"/>
  <c r="M19" i="4"/>
  <c r="M22" i="4"/>
  <c r="M17" i="4"/>
  <c r="M16" i="4"/>
  <c r="M20" i="4"/>
  <c r="M15" i="4"/>
  <c r="L42" i="4"/>
  <c r="J42" i="4"/>
  <c r="F42" i="4"/>
  <c r="G31" i="4" s="1"/>
  <c r="D42" i="4"/>
  <c r="E31" i="4" s="1"/>
  <c r="K25" i="4"/>
  <c r="H25" i="4"/>
  <c r="I14" i="4" s="1"/>
  <c r="F25" i="4"/>
  <c r="G14" i="4" s="1"/>
  <c r="D25" i="4"/>
  <c r="I42" i="4" l="1"/>
  <c r="Q25" i="4"/>
  <c r="E14" i="4"/>
  <c r="H42" i="4"/>
  <c r="M41" i="4"/>
  <c r="M35" i="4"/>
  <c r="E41" i="4"/>
  <c r="E35" i="4"/>
  <c r="G41" i="4"/>
  <c r="G35" i="4"/>
  <c r="K41" i="4"/>
  <c r="K35" i="4"/>
  <c r="I24" i="4"/>
  <c r="I18" i="4"/>
  <c r="E24" i="4"/>
  <c r="E18" i="4"/>
  <c r="G24" i="4"/>
  <c r="G18" i="4"/>
  <c r="E40" i="4"/>
  <c r="E36" i="4"/>
  <c r="E39" i="4"/>
  <c r="E34" i="4"/>
  <c r="E38" i="4"/>
  <c r="E33" i="4"/>
  <c r="E37" i="4"/>
  <c r="E32" i="4"/>
  <c r="G40" i="4"/>
  <c r="G36" i="4"/>
  <c r="G39" i="4"/>
  <c r="G34" i="4"/>
  <c r="G38" i="4"/>
  <c r="G33" i="4"/>
  <c r="G37" i="4"/>
  <c r="G32" i="4"/>
  <c r="K40" i="4"/>
  <c r="K36" i="4"/>
  <c r="K39" i="4"/>
  <c r="K34" i="4"/>
  <c r="K38" i="4"/>
  <c r="K33" i="4"/>
  <c r="K37" i="4"/>
  <c r="M40" i="4"/>
  <c r="M36" i="4"/>
  <c r="M39" i="4"/>
  <c r="M34" i="4"/>
  <c r="M38" i="4"/>
  <c r="M33" i="4"/>
  <c r="M37" i="4"/>
  <c r="M32" i="4"/>
  <c r="E23" i="4"/>
  <c r="E19" i="4"/>
  <c r="E22" i="4"/>
  <c r="E17" i="4"/>
  <c r="E21" i="4"/>
  <c r="E16" i="4"/>
  <c r="E20" i="4"/>
  <c r="E15" i="4"/>
  <c r="G23" i="4"/>
  <c r="G19" i="4"/>
  <c r="G22" i="4"/>
  <c r="G17" i="4"/>
  <c r="G21" i="4"/>
  <c r="G16" i="4"/>
  <c r="G20" i="4"/>
  <c r="G15" i="4"/>
  <c r="I23" i="4"/>
  <c r="I19" i="4"/>
  <c r="I22" i="4"/>
  <c r="I17" i="4"/>
  <c r="I21" i="4"/>
  <c r="I16" i="4"/>
  <c r="I20" i="4"/>
  <c r="I15" i="4"/>
  <c r="I25" i="4" s="1"/>
  <c r="E42" i="4" l="1"/>
  <c r="G42" i="4"/>
  <c r="G25" i="4"/>
  <c r="M25" i="4"/>
  <c r="E25" i="4"/>
  <c r="O25" i="4" l="1"/>
</calcChain>
</file>

<file path=xl/sharedStrings.xml><?xml version="1.0" encoding="utf-8"?>
<sst xmlns="http://schemas.openxmlformats.org/spreadsheetml/2006/main" count="78" uniqueCount="46">
  <si>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</si>
  <si>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</si>
  <si>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</si>
  <si>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</si>
  <si>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</si>
  <si>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</si>
  <si>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</si>
  <si>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</si>
  <si>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</si>
  <si>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</si>
  <si>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</si>
  <si>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</si>
  <si>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</si>
  <si>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</si>
  <si>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TOTAL</t>
  </si>
  <si>
    <t>PROFIT &amp; PERFORMANCE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</si>
  <si>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</si>
  <si>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</si>
  <si>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</si>
  <si>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</si>
  <si>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</si>
  <si>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</si>
  <si>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</si>
  <si>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Main Financial Indicators of Albanian Banking System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</si>
  <si>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</si>
  <si>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</si>
  <si>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</si>
  <si>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</si>
  <si>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</si>
  <si>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</si>
  <si>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</si>
  <si>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</si>
  <si>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</si>
  <si>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</si>
  <si>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</si>
  <si>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</si>
  <si>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</si>
  <si>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</si>
  <si>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r>
      <t xml:space="preserve">BANKS </t>
    </r>
    <r>
      <rPr>
        <b/>
        <vertAlign val="superscript"/>
        <sz val="13"/>
        <color rgb="FFFF0000"/>
        <rFont val="Tahoma"/>
        <family val="2"/>
      </rPr>
      <t>1</t>
    </r>
  </si>
  <si>
    <r>
      <t xml:space="preserve">in % </t>
    </r>
    <r>
      <rPr>
        <b/>
        <vertAlign val="superscript"/>
        <sz val="11"/>
        <color rgb="FFFF0000"/>
        <rFont val="Tahoma"/>
        <family val="2"/>
      </rPr>
      <t>2</t>
    </r>
  </si>
  <si>
    <r>
      <t>Credins Bank</t>
    </r>
    <r>
      <rPr>
        <b/>
        <sz val="12"/>
        <color rgb="FFFF0000"/>
        <rFont val="Calibri"/>
        <family val="2"/>
        <scheme val="minor"/>
      </rPr>
      <t/>
    </r>
  </si>
  <si>
    <t>BANKING INFRASTRUCTURE</t>
  </si>
  <si>
    <t>As per the local standards</t>
  </si>
  <si>
    <r>
      <t xml:space="preserve">United Bank of Albania </t>
    </r>
    <r>
      <rPr>
        <b/>
        <vertAlign val="superscript"/>
        <sz val="12"/>
        <color rgb="FFFF0000"/>
        <rFont val="Calibri"/>
        <family val="2"/>
        <scheme val="minor"/>
      </rPr>
      <t>3</t>
    </r>
  </si>
  <si>
    <t>Union Bank</t>
  </si>
  <si>
    <t xml:space="preserve">Union Bank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</si>
</sst>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.00_);_(* \(#,##0.00\);_(* \-??_);_(@_)"/>
    <numFmt numFmtId="167" formatCode="_(* #,##0.0_);_(* \(#,##0.0\);_(* \-??_);_(@_)"/>
    <numFmt numFmtId="168" formatCode="_(* #,##0_);_(* \(#,##0\);_(* \-??_);_(@_)"/>
    <numFmt numFmtId="169" formatCode="0.0%"/>
    <numFmt numFmtId="170" formatCode="_(* #,##0_);_(* \(#,##0\);_(* &quot;-&quot;??_);_(@_)"/>
    <numFmt numFmtId="171" formatCode="_(* #,##0.0_);_(* \(#,##0.0\);_(* &quot;-&quot;??_);_(@_)"/>
    <numFmt numFmtId="172" formatCode="[$-409]d\-mmm\-yy;@"/>
    <numFmt numFmtId="173" formatCode="[$-409]d/mmm/yy;@"/>
    <numFmt numFmtId="174" formatCode="_-* #,##0.00_L_e_k_-;\-* #,##0.00_L_e_k_-;_-* &quot;-&quot;??_L_e_k_-;_-@_-"/>
    <numFmt numFmtId="175" formatCode="_-* #,##0.00\ _k_n_-;\-* #,##0.00\ _k_n_-;_-* &quot;-&quot;??\ _k_n_-;_-@_-"/>
    <numFmt numFmtId="176" formatCode="#,##0.0_);\(#,##0.0\)"/>
    <numFmt numFmtId="177" formatCode="#,##0&quot;Lek&quot;;\-#,##0&quot;Lek&quot;"/>
    <numFmt numFmtId="178" formatCode="0.0"/>
    <numFmt numFmtId="179" formatCode="_-* #,##0.00\ &quot;kn&quot;_-;\-* #,##0.00\ &quot;kn&quot;_-;_-* &quot;-&quot;??\ &quot;kn&quot;_-;_-@_-"/>
    <numFmt numFmtId="180" formatCode="_-* #,##0\ _F_t_-;\-* #,##0\ _F_t_-;_-* &quot;-&quot;\ _F_t_-;_-@_-"/>
    <numFmt numFmtId="181" formatCode="_-* #,##0.00\ _F_t_-;\-* #,##0.00\ _F_t_-;_-* &quot;-&quot;??\ _F_t_-;_-@_-"/>
    <numFmt numFmtId="182" formatCode="_-* #,##0.0_-;\-* #,##0.0_-;_-* &quot;-&quot;??_-;_-@_-"/>
    <numFmt numFmtId="183" formatCode="_-* #,##0\ &quot;Ft&quot;_-;\-* #,##0\ &quot;Ft&quot;_-;_-* &quot;-&quot;\ &quot;Ft&quot;_-;_-@_-"/>
    <numFmt numFmtId="184" formatCode="_-* #,##0.00\ &quot;Ft&quot;_-;\-* #,##0.00\ &quot;Ft&quot;_-;_-* &quot;-&quot;??\ &quot;Ft&quot;_-;_-@_-"/>
    <numFmt numFmtId="185" formatCode="_-* #,##0.00\ _Δ_ρ_χ_-;\-* #,##0.00\ _Δ_ρ_χ_-;_-* &quot;-&quot;??\ _Δ_ρ_χ_-;_-@_-"/>
    <numFmt numFmtId="186" formatCode="[$-F800]dddd\,\ mmmm\ dd\,\ yyyy"/>
  </numFmts>
  <fonts count="66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1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sz val="12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</font>
    <font>
      <b/>
      <vertAlign val="superscript"/>
      <sz val="12"/>
      <color rgb="FFFF0000"/>
      <name val="Calibri"/>
      <family val="2"/>
      <scheme val="minor"/>
    </font>
    <font>
      <b/>
      <vertAlign val="superscript"/>
      <sz val="13"/>
      <color rgb="FFFF0000"/>
      <name val="Tahoma"/>
      <family val="2"/>
    </font>
    <font>
      <b/>
      <vertAlign val="superscript"/>
      <sz val="11"/>
      <color rgb="FFFF0000"/>
      <name val="Tahoma"/>
      <family val="2"/>
    </font>
    <font>
      <b/>
      <sz val="12"/>
      <color rgb="FFFF0000"/>
      <name val="Calibri"/>
      <family val="2"/>
      <scheme val="minor"/>
    </font>
    <font>
      <sz val="10"/>
      <color rgb="FFFF0000"/>
      <name val="Tahoma"/>
      <family val="2"/>
    </font>
    <font>
      <sz val="12"/>
      <color rgb="FFFF0000"/>
      <name val="Calibri"/>
      <family val="2"/>
      <scheme val="minor"/>
    </font>
    <font>
      <sz val="9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6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4" fillId="0" borderId="0"/>
    <xf numFmtId="9" fontId="32" fillId="0" borderId="0" applyFont="0" applyFill="0" applyBorder="0" applyAlignment="0" applyProtection="0"/>
    <xf numFmtId="166" fontId="21" fillId="0" borderId="0" applyFill="0" applyBorder="0" applyAlignment="0" applyProtection="0"/>
    <xf numFmtId="9" fontId="21" fillId="0" borderId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3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2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40" fillId="0" borderId="0" quotePrefix="1">
      <protection locked="0"/>
    </xf>
    <xf numFmtId="176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40" fillId="0" borderId="0" quotePrefix="1">
      <protection locked="0"/>
    </xf>
    <xf numFmtId="0" fontId="41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40" fillId="0" borderId="0" quotePrefix="1">
      <protection locked="0"/>
    </xf>
    <xf numFmtId="0" fontId="41" fillId="0" borderId="0" applyFont="0" applyFill="0" applyBorder="0" applyAlignment="0" applyProtection="0"/>
    <xf numFmtId="43" fontId="40" fillId="0" borderId="0" quotePrefix="1">
      <protection locked="0"/>
    </xf>
    <xf numFmtId="0" fontId="32" fillId="0" borderId="0" applyFont="0" applyFill="0" applyBorder="0" applyAlignment="0" applyProtection="0"/>
    <xf numFmtId="43" fontId="40" fillId="0" borderId="0" quotePrefix="1">
      <protection locked="0"/>
    </xf>
    <xf numFmtId="176" fontId="3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177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quotePrefix="1">
      <protection locked="0"/>
    </xf>
    <xf numFmtId="0" fontId="32" fillId="0" borderId="0" applyFont="0" applyFill="0" applyBorder="0" applyAlignment="0" applyProtection="0"/>
    <xf numFmtId="43" fontId="40" fillId="0" borderId="0" quotePrefix="1">
      <protection locked="0"/>
    </xf>
    <xf numFmtId="0" fontId="32" fillId="0" borderId="0" applyFont="0" applyFill="0" applyBorder="0" applyAlignment="0" applyProtection="0"/>
    <xf numFmtId="43" fontId="40" fillId="0" borderId="0" quotePrefix="1">
      <protection locked="0"/>
    </xf>
    <xf numFmtId="0" fontId="41" fillId="0" borderId="0" applyFont="0" applyFill="0" applyBorder="0" applyAlignment="0" applyProtection="0"/>
    <xf numFmtId="43" fontId="40" fillId="0" borderId="0" quotePrefix="1">
      <protection locked="0"/>
    </xf>
    <xf numFmtId="43" fontId="40" fillId="0" borderId="0" quotePrefix="1">
      <protection locked="0"/>
    </xf>
    <xf numFmtId="43" fontId="3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165" fontId="3" fillId="0" borderId="0" applyFont="0" applyFill="0" applyBorder="0" applyAlignment="0" applyProtection="0"/>
    <xf numFmtId="43" fontId="40" fillId="0" borderId="0" quotePrefix="1">
      <protection locked="0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9" fontId="43" fillId="0" borderId="0" applyFont="0" applyFill="0" applyBorder="0" applyAlignment="0" applyProtection="0"/>
    <xf numFmtId="40" fontId="44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0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165" fontId="45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3" fontId="32" fillId="25" borderId="51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47" fillId="0" borderId="52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3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2" fontId="3" fillId="0" borderId="0"/>
    <xf numFmtId="182" fontId="3" fillId="0" borderId="0"/>
    <xf numFmtId="0" fontId="41" fillId="0" borderId="0"/>
    <xf numFmtId="0" fontId="2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172" fontId="48" fillId="0" borderId="0"/>
    <xf numFmtId="0" fontId="32" fillId="0" borderId="0"/>
    <xf numFmtId="0" fontId="40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172" fontId="48" fillId="0" borderId="0"/>
    <xf numFmtId="0" fontId="3" fillId="0" borderId="0"/>
    <xf numFmtId="0" fontId="3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40" fillId="0" borderId="0"/>
    <xf numFmtId="0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40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165" fontId="32" fillId="0" borderId="0"/>
    <xf numFmtId="165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41" fillId="0" borderId="0"/>
    <xf numFmtId="0" fontId="3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1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2" fillId="26" borderId="0">
      <alignment horizontal="right"/>
    </xf>
    <xf numFmtId="183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3" fillId="0" borderId="0" applyFont="0" applyFill="0" applyBorder="0" applyAlignment="0" applyProtection="0"/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3" fontId="32" fillId="26" borderId="51" applyFont="0">
      <alignment horizontal="right" vertical="center"/>
    </xf>
    <xf numFmtId="0" fontId="51" fillId="0" borderId="0"/>
    <xf numFmtId="0" fontId="53" fillId="0" borderId="0"/>
    <xf numFmtId="172" fontId="53" fillId="0" borderId="0"/>
    <xf numFmtId="172" fontId="53" fillId="0" borderId="0"/>
    <xf numFmtId="172" fontId="53" fillId="0" borderId="0"/>
    <xf numFmtId="172" fontId="53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4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5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/>
    <xf numFmtId="0" fontId="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211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8" fontId="22" fillId="0" borderId="0" xfId="28" applyNumberFormat="1" applyFont="1"/>
    <xf numFmtId="168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8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7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0" fontId="27" fillId="0" borderId="11" xfId="0" applyFont="1" applyBorder="1" applyAlignment="1">
      <alignment horizontal="center"/>
    </xf>
    <xf numFmtId="168" fontId="28" fillId="0" borderId="0" xfId="0" applyNumberFormat="1" applyFont="1"/>
    <xf numFmtId="166" fontId="27" fillId="0" borderId="0" xfId="28" applyFont="1" applyAlignment="1">
      <alignment horizontal="center"/>
    </xf>
    <xf numFmtId="168" fontId="27" fillId="0" borderId="0" xfId="0" applyNumberFormat="1" applyFont="1" applyAlignment="1">
      <alignment horizontal="center"/>
    </xf>
    <xf numFmtId="168" fontId="29" fillId="0" borderId="0" xfId="28" applyNumberFormat="1" applyFont="1"/>
    <xf numFmtId="168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8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8" fontId="28" fillId="0" borderId="0" xfId="0" applyNumberFormat="1" applyFont="1" applyAlignment="1">
      <alignment horizontal="center"/>
    </xf>
    <xf numFmtId="165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8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8" fontId="27" fillId="0" borderId="42" xfId="28" applyNumberFormat="1" applyFont="1" applyBorder="1" applyAlignment="1">
      <alignment vertical="center"/>
    </xf>
    <xf numFmtId="168" fontId="27" fillId="0" borderId="0" xfId="28" applyNumberFormat="1" applyFont="1" applyAlignment="1">
      <alignment vertical="center"/>
    </xf>
    <xf numFmtId="169" fontId="27" fillId="0" borderId="0" xfId="41" applyNumberFormat="1" applyFont="1" applyAlignment="1">
      <alignment horizontal="center" vertical="center"/>
    </xf>
    <xf numFmtId="10" fontId="27" fillId="0" borderId="0" xfId="47" applyNumberFormat="1" applyFont="1" applyBorder="1"/>
    <xf numFmtId="0" fontId="27" fillId="0" borderId="41" xfId="0" applyFont="1" applyBorder="1"/>
    <xf numFmtId="170" fontId="27" fillId="0" borderId="0" xfId="45" applyNumberFormat="1" applyFont="1" applyBorder="1"/>
    <xf numFmtId="171" fontId="27" fillId="0" borderId="0" xfId="45" applyNumberFormat="1" applyFont="1" applyBorder="1"/>
    <xf numFmtId="168" fontId="27" fillId="0" borderId="0" xfId="28" applyNumberFormat="1" applyFont="1" applyBorder="1" applyAlignment="1">
      <alignment vertical="center"/>
    </xf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8" fontId="27" fillId="0" borderId="43" xfId="28" applyNumberFormat="1" applyFont="1" applyBorder="1" applyAlignment="1">
      <alignment vertical="center"/>
    </xf>
    <xf numFmtId="167" fontId="28" fillId="0" borderId="0" xfId="28" applyNumberFormat="1" applyFont="1"/>
    <xf numFmtId="10" fontId="35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6" fillId="24" borderId="0" xfId="0" applyFont="1" applyFill="1"/>
    <xf numFmtId="10" fontId="36" fillId="24" borderId="0" xfId="41" applyNumberFormat="1" applyFont="1" applyFill="1" applyAlignment="1">
      <alignment horizontal="center"/>
    </xf>
    <xf numFmtId="167" fontId="36" fillId="24" borderId="0" xfId="28" applyNumberFormat="1" applyFont="1" applyFill="1"/>
    <xf numFmtId="0" fontId="36" fillId="24" borderId="0" xfId="0" applyFont="1" applyFill="1" applyAlignment="1">
      <alignment horizontal="center"/>
    </xf>
    <xf numFmtId="0" fontId="23" fillId="0" borderId="10" xfId="0" applyFont="1" applyBorder="1" applyAlignment="1">
      <alignment horizontal="left" vertical="center"/>
    </xf>
    <xf numFmtId="167" fontId="27" fillId="0" borderId="0" xfId="28" applyNumberFormat="1" applyFont="1" applyAlignment="1"/>
    <xf numFmtId="168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0" fontId="36" fillId="0" borderId="0" xfId="0" applyFont="1" applyAlignment="1">
      <alignment horizontal="center"/>
    </xf>
    <xf numFmtId="169" fontId="37" fillId="0" borderId="16" xfId="41" applyNumberFormat="1" applyFont="1" applyBorder="1" applyAlignment="1">
      <alignment horizontal="center" vertical="center"/>
    </xf>
    <xf numFmtId="168" fontId="38" fillId="0" borderId="17" xfId="0" applyNumberFormat="1" applyFont="1" applyBorder="1" applyAlignment="1">
      <alignment horizontal="center" vertical="center"/>
    </xf>
    <xf numFmtId="3" fontId="38" fillId="0" borderId="28" xfId="28" applyNumberFormat="1" applyFont="1" applyBorder="1" applyAlignment="1">
      <alignment horizontal="center" vertical="center"/>
    </xf>
    <xf numFmtId="9" fontId="37" fillId="0" borderId="39" xfId="41" applyFont="1" applyBorder="1" applyAlignment="1">
      <alignment horizontal="center" vertical="center"/>
    </xf>
    <xf numFmtId="9" fontId="37" fillId="0" borderId="46" xfId="41" applyFont="1" applyBorder="1" applyAlignment="1">
      <alignment horizontal="center" vertical="center"/>
    </xf>
    <xf numFmtId="0" fontId="27" fillId="0" borderId="43" xfId="0" applyFont="1" applyBorder="1"/>
    <xf numFmtId="0" fontId="27" fillId="0" borderId="43" xfId="0" applyFont="1" applyBorder="1" applyAlignment="1">
      <alignment horizontal="center" vertical="center"/>
    </xf>
    <xf numFmtId="10" fontId="27" fillId="0" borderId="42" xfId="4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7" fontId="27" fillId="0" borderId="0" xfId="28" applyNumberFormat="1" applyFont="1" applyBorder="1" applyAlignment="1"/>
    <xf numFmtId="168" fontId="27" fillId="0" borderId="41" xfId="28" applyNumberFormat="1" applyFont="1" applyBorder="1" applyAlignment="1">
      <alignment vertical="center"/>
    </xf>
    <xf numFmtId="10" fontId="35" fillId="0" borderId="0" xfId="41" applyNumberFormat="1" applyFont="1" applyBorder="1" applyAlignment="1">
      <alignment horizontal="center"/>
    </xf>
    <xf numFmtId="0" fontId="39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169" fontId="37" fillId="0" borderId="50" xfId="41" applyNumberFormat="1" applyFont="1" applyFill="1" applyBorder="1" applyAlignment="1">
      <alignment horizontal="center" vertical="center"/>
    </xf>
    <xf numFmtId="10" fontId="27" fillId="0" borderId="0" xfId="41" applyNumberFormat="1" applyFont="1" applyFill="1" applyAlignment="1">
      <alignment horizontal="center" vertical="center"/>
    </xf>
    <xf numFmtId="10" fontId="37" fillId="0" borderId="0" xfId="41" applyNumberFormat="1" applyFont="1" applyFill="1" applyAlignment="1">
      <alignment horizontal="center" vertical="center"/>
    </xf>
    <xf numFmtId="0" fontId="28" fillId="0" borderId="37" xfId="0" applyFont="1" applyBorder="1" applyAlignment="1">
      <alignment horizontal="right"/>
    </xf>
    <xf numFmtId="15" fontId="28" fillId="0" borderId="37" xfId="0" applyNumberFormat="1" applyFont="1" applyBorder="1" applyAlignment="1">
      <alignment horizontal="right"/>
    </xf>
    <xf numFmtId="170" fontId="37" fillId="0" borderId="0" xfId="10935" applyNumberFormat="1" applyFont="1"/>
    <xf numFmtId="169" fontId="37" fillId="0" borderId="50" xfId="41" applyNumberFormat="1" applyFont="1" applyBorder="1" applyAlignment="1">
      <alignment horizontal="center" vertical="center"/>
    </xf>
    <xf numFmtId="168" fontId="37" fillId="0" borderId="42" xfId="28" applyNumberFormat="1" applyFont="1" applyFill="1" applyBorder="1" applyAlignment="1">
      <alignment vertical="center"/>
    </xf>
    <xf numFmtId="168" fontId="37" fillId="0" borderId="29" xfId="28" applyNumberFormat="1" applyFont="1" applyFill="1" applyBorder="1" applyAlignment="1">
      <alignment vertical="center"/>
    </xf>
    <xf numFmtId="168" fontId="57" fillId="0" borderId="42" xfId="28" applyNumberFormat="1" applyFont="1" applyFill="1" applyBorder="1" applyAlignment="1">
      <alignment vertical="center"/>
    </xf>
    <xf numFmtId="3" fontId="37" fillId="0" borderId="26" xfId="28" applyNumberFormat="1" applyFont="1" applyFill="1" applyBorder="1" applyAlignment="1">
      <alignment horizontal="center" vertical="center"/>
    </xf>
    <xf numFmtId="3" fontId="37" fillId="0" borderId="0" xfId="10935" applyNumberFormat="1" applyFont="1" applyAlignment="1">
      <alignment horizontal="center" vertical="center"/>
    </xf>
    <xf numFmtId="169" fontId="37" fillId="0" borderId="29" xfId="41" applyNumberFormat="1" applyFont="1" applyBorder="1" applyAlignment="1">
      <alignment horizontal="center" vertical="center"/>
    </xf>
    <xf numFmtId="168" fontId="37" fillId="0" borderId="0" xfId="28" applyNumberFormat="1" applyFont="1" applyFill="1" applyAlignment="1">
      <alignment vertical="center"/>
    </xf>
    <xf numFmtId="0" fontId="37" fillId="0" borderId="10" xfId="0" applyFont="1" applyBorder="1" applyAlignment="1">
      <alignment horizontal="left" vertical="center" wrapText="1" indent="1"/>
    </xf>
    <xf numFmtId="0" fontId="37" fillId="0" borderId="0" xfId="0" applyFont="1" applyAlignment="1">
      <alignment horizontal="left" vertical="center" wrapText="1" indent="1"/>
    </xf>
    <xf numFmtId="0" fontId="37" fillId="0" borderId="45" xfId="0" applyFont="1" applyBorder="1" applyAlignment="1">
      <alignment horizontal="left" vertical="center" wrapText="1" indent="1"/>
    </xf>
    <xf numFmtId="0" fontId="37" fillId="0" borderId="10" xfId="0" applyFont="1" applyBorder="1" applyAlignment="1">
      <alignment horizontal="center" vertical="center"/>
    </xf>
    <xf numFmtId="0" fontId="37" fillId="0" borderId="18" xfId="0" applyFont="1" applyBorder="1" applyAlignment="1">
      <alignment horizontal="left" vertical="center" wrapText="1" indent="1"/>
    </xf>
    <xf numFmtId="3" fontId="27" fillId="0" borderId="0" xfId="0" applyNumberFormat="1" applyFont="1"/>
    <xf numFmtId="3" fontId="37" fillId="0" borderId="0" xfId="10935" applyNumberFormat="1" applyFont="1" applyBorder="1" applyAlignment="1">
      <alignment horizontal="center"/>
    </xf>
    <xf numFmtId="169" fontId="37" fillId="0" borderId="57" xfId="41" applyNumberFormat="1" applyFont="1" applyBorder="1" applyAlignment="1">
      <alignment horizontal="center" vertical="center"/>
    </xf>
    <xf numFmtId="169" fontId="37" fillId="0" borderId="47" xfId="41" applyNumberFormat="1" applyFont="1" applyBorder="1" applyAlignment="1">
      <alignment horizontal="center" vertical="center"/>
    </xf>
    <xf numFmtId="166" fontId="27" fillId="0" borderId="11" xfId="0" applyNumberFormat="1" applyFont="1" applyBorder="1" applyAlignment="1">
      <alignment horizontal="center"/>
    </xf>
    <xf numFmtId="171" fontId="37" fillId="0" borderId="0" xfId="45" applyNumberFormat="1" applyFont="1" applyBorder="1"/>
    <xf numFmtId="170" fontId="37" fillId="0" borderId="0" xfId="10935" applyNumberFormat="1" applyFont="1" applyBorder="1"/>
    <xf numFmtId="168" fontId="38" fillId="0" borderId="0" xfId="0" applyNumberFormat="1" applyFont="1" applyAlignment="1">
      <alignment horizontal="center" vertical="center"/>
    </xf>
    <xf numFmtId="9" fontId="38" fillId="0" borderId="0" xfId="0" applyNumberFormat="1" applyFont="1" applyAlignment="1">
      <alignment horizontal="center" vertical="center"/>
    </xf>
    <xf numFmtId="169" fontId="37" fillId="0" borderId="0" xfId="41" applyNumberFormat="1" applyFont="1" applyBorder="1" applyAlignment="1">
      <alignment horizontal="center" vertical="center"/>
    </xf>
    <xf numFmtId="10" fontId="37" fillId="0" borderId="0" xfId="47" applyNumberFormat="1" applyFont="1" applyBorder="1" applyAlignment="1">
      <alignment horizontal="center" vertical="center"/>
    </xf>
    <xf numFmtId="3" fontId="38" fillId="0" borderId="0" xfId="28" applyNumberFormat="1" applyFont="1" applyBorder="1" applyAlignment="1">
      <alignment horizontal="center" vertical="center"/>
    </xf>
    <xf numFmtId="9" fontId="37" fillId="0" borderId="0" xfId="41" applyFont="1" applyBorder="1" applyAlignment="1">
      <alignment horizontal="center" vertical="center"/>
    </xf>
    <xf numFmtId="1" fontId="38" fillId="0" borderId="0" xfId="41" applyNumberFormat="1" applyFont="1" applyBorder="1" applyAlignment="1">
      <alignment horizontal="center" vertical="center"/>
    </xf>
    <xf numFmtId="9" fontId="37" fillId="0" borderId="11" xfId="41" applyFont="1" applyBorder="1" applyAlignment="1">
      <alignment horizontal="center" vertical="center"/>
    </xf>
    <xf numFmtId="170" fontId="37" fillId="0" borderId="0" xfId="10935" applyNumberFormat="1" applyFont="1" applyFill="1"/>
    <xf numFmtId="170" fontId="37" fillId="0" borderId="0" xfId="10935" applyNumberFormat="1" applyFont="1" applyFill="1" applyBorder="1"/>
    <xf numFmtId="9" fontId="37" fillId="0" borderId="17" xfId="41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1" fontId="37" fillId="0" borderId="59" xfId="41" applyNumberFormat="1" applyFont="1" applyBorder="1" applyAlignment="1">
      <alignment horizontal="center" vertical="center"/>
    </xf>
    <xf numFmtId="1" fontId="37" fillId="0" borderId="60" xfId="41" applyNumberFormat="1" applyFont="1" applyFill="1" applyBorder="1" applyAlignment="1">
      <alignment horizontal="center" vertical="center"/>
    </xf>
    <xf numFmtId="168" fontId="37" fillId="0" borderId="42" xfId="28" applyNumberFormat="1" applyFont="1" applyBorder="1" applyAlignment="1">
      <alignment vertical="center"/>
    </xf>
    <xf numFmtId="168" fontId="37" fillId="0" borderId="56" xfId="28" applyNumberFormat="1" applyFont="1" applyBorder="1" applyAlignment="1">
      <alignment vertical="center"/>
    </xf>
    <xf numFmtId="168" fontId="37" fillId="0" borderId="58" xfId="28" applyNumberFormat="1" applyFont="1" applyBorder="1" applyAlignment="1">
      <alignment vertical="center"/>
    </xf>
    <xf numFmtId="168" fontId="37" fillId="0" borderId="0" xfId="28" applyNumberFormat="1" applyFont="1" applyAlignment="1">
      <alignment vertical="center"/>
    </xf>
    <xf numFmtId="3" fontId="37" fillId="0" borderId="29" xfId="28" applyNumberFormat="1" applyFont="1" applyBorder="1" applyAlignment="1">
      <alignment horizontal="center" vertical="center"/>
    </xf>
    <xf numFmtId="10" fontId="37" fillId="0" borderId="0" xfId="41" applyNumberFormat="1" applyFont="1" applyBorder="1" applyAlignment="1">
      <alignment horizontal="center" vertical="center"/>
    </xf>
    <xf numFmtId="169" fontId="37" fillId="0" borderId="58" xfId="41" applyNumberFormat="1" applyFont="1" applyBorder="1" applyAlignment="1">
      <alignment horizontal="center" vertical="center"/>
    </xf>
    <xf numFmtId="169" fontId="37" fillId="0" borderId="61" xfId="41" applyNumberFormat="1" applyFont="1" applyBorder="1" applyAlignment="1">
      <alignment horizontal="center" vertical="center"/>
    </xf>
    <xf numFmtId="169" fontId="37" fillId="0" borderId="44" xfId="41" applyNumberFormat="1" applyFont="1" applyBorder="1" applyAlignment="1">
      <alignment horizontal="center" vertical="center"/>
    </xf>
    <xf numFmtId="169" fontId="37" fillId="0" borderId="62" xfId="41" applyNumberFormat="1" applyFont="1" applyFill="1" applyBorder="1" applyAlignment="1">
      <alignment horizontal="center" vertical="center"/>
    </xf>
    <xf numFmtId="0" fontId="27" fillId="0" borderId="47" xfId="0" applyFont="1" applyBorder="1" applyAlignment="1">
      <alignment horizontal="center"/>
    </xf>
    <xf numFmtId="169" fontId="37" fillId="0" borderId="55" xfId="41" applyNumberFormat="1" applyFont="1" applyBorder="1" applyAlignment="1">
      <alignment horizontal="center" vertical="center"/>
    </xf>
    <xf numFmtId="170" fontId="37" fillId="0" borderId="64" xfId="10935" applyNumberFormat="1" applyFont="1" applyFill="1" applyBorder="1"/>
    <xf numFmtId="170" fontId="37" fillId="0" borderId="58" xfId="10935" applyNumberFormat="1" applyFont="1" applyFill="1" applyBorder="1"/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170" fontId="37" fillId="0" borderId="0" xfId="45" applyNumberFormat="1" applyFont="1" applyFill="1"/>
    <xf numFmtId="168" fontId="37" fillId="0" borderId="58" xfId="28" applyNumberFormat="1" applyFont="1" applyFill="1" applyBorder="1" applyAlignment="1">
      <alignment vertical="center"/>
    </xf>
    <xf numFmtId="170" fontId="37" fillId="0" borderId="64" xfId="10935" applyNumberFormat="1" applyFont="1" applyBorder="1"/>
    <xf numFmtId="168" fontId="37" fillId="0" borderId="56" xfId="28" applyNumberFormat="1" applyFont="1" applyFill="1" applyBorder="1" applyAlignment="1">
      <alignment vertical="center"/>
    </xf>
    <xf numFmtId="168" fontId="57" fillId="0" borderId="0" xfId="28" applyNumberFormat="1" applyFont="1" applyFill="1" applyAlignment="1">
      <alignment vertical="center"/>
    </xf>
    <xf numFmtId="170" fontId="37" fillId="0" borderId="58" xfId="45" applyNumberFormat="1" applyFont="1" applyFill="1" applyBorder="1"/>
    <xf numFmtId="1" fontId="37" fillId="0" borderId="68" xfId="41" applyNumberFormat="1" applyFont="1" applyFill="1" applyBorder="1" applyAlignment="1">
      <alignment horizontal="center" vertical="center"/>
    </xf>
    <xf numFmtId="1" fontId="57" fillId="0" borderId="68" xfId="41" applyNumberFormat="1" applyFont="1" applyBorder="1" applyAlignment="1">
      <alignment horizontal="center" vertical="center"/>
    </xf>
    <xf numFmtId="1" fontId="37" fillId="0" borderId="26" xfId="41" applyNumberFormat="1" applyFont="1" applyBorder="1" applyAlignment="1">
      <alignment horizontal="center" vertical="center"/>
    </xf>
    <xf numFmtId="10" fontId="37" fillId="0" borderId="64" xfId="41" applyNumberFormat="1" applyFont="1" applyBorder="1" applyAlignment="1">
      <alignment horizontal="center" vertical="center"/>
    </xf>
    <xf numFmtId="3" fontId="37" fillId="0" borderId="56" xfId="28" applyNumberFormat="1" applyFont="1" applyBorder="1" applyAlignment="1">
      <alignment horizontal="center" vertical="center"/>
    </xf>
    <xf numFmtId="3" fontId="37" fillId="0" borderId="56" xfId="28" applyNumberFormat="1" applyFont="1" applyFill="1" applyBorder="1" applyAlignment="1">
      <alignment horizontal="center" vertical="center"/>
    </xf>
    <xf numFmtId="3" fontId="57" fillId="0" borderId="56" xfId="28" applyNumberFormat="1" applyFont="1" applyFill="1" applyBorder="1" applyAlignment="1">
      <alignment horizontal="center" vertical="center"/>
    </xf>
    <xf numFmtId="3" fontId="37" fillId="0" borderId="0" xfId="28" applyNumberFormat="1" applyFont="1" applyBorder="1" applyAlignment="1">
      <alignment horizontal="center" vertical="center"/>
    </xf>
    <xf numFmtId="10" fontId="37" fillId="0" borderId="0" xfId="47" applyNumberFormat="1" applyFont="1" applyFill="1"/>
    <xf numFmtId="10" fontId="37" fillId="0" borderId="0" xfId="47" applyNumberFormat="1" applyFont="1" applyFill="1" applyBorder="1"/>
    <xf numFmtId="3" fontId="28" fillId="0" borderId="0" xfId="0" applyNumberFormat="1" applyFont="1"/>
    <xf numFmtId="10" fontId="38" fillId="0" borderId="46" xfId="41" applyNumberFormat="1" applyFont="1" applyBorder="1" applyAlignment="1">
      <alignment horizontal="center" vertical="center"/>
    </xf>
    <xf numFmtId="167" fontId="37" fillId="0" borderId="0" xfId="28" applyNumberFormat="1" applyFont="1"/>
    <xf numFmtId="171" fontId="37" fillId="0" borderId="0" xfId="10935" applyNumberFormat="1" applyFont="1"/>
    <xf numFmtId="0" fontId="37" fillId="0" borderId="0" xfId="0" applyFont="1"/>
    <xf numFmtId="165" fontId="37" fillId="0" borderId="0" xfId="0" applyNumberFormat="1" applyFont="1"/>
    <xf numFmtId="166" fontId="21" fillId="0" borderId="0" xfId="28" applyFill="1"/>
    <xf numFmtId="168" fontId="38" fillId="0" borderId="65" xfId="0" applyNumberFormat="1" applyFont="1" applyBorder="1" applyAlignment="1">
      <alignment horizontal="center" vertical="center"/>
    </xf>
    <xf numFmtId="170" fontId="37" fillId="0" borderId="0" xfId="69" applyNumberFormat="1" applyFont="1" applyFill="1" applyBorder="1"/>
    <xf numFmtId="168" fontId="33" fillId="0" borderId="0" xfId="0" applyNumberFormat="1" applyFont="1" applyAlignment="1">
      <alignment horizontal="right" vertical="center"/>
    </xf>
    <xf numFmtId="168" fontId="33" fillId="0" borderId="0" xfId="0" applyNumberFormat="1" applyFont="1"/>
    <xf numFmtId="170" fontId="27" fillId="0" borderId="0" xfId="0" applyNumberFormat="1" applyFont="1"/>
    <xf numFmtId="170" fontId="57" fillId="0" borderId="0" xfId="10935" applyNumberFormat="1" applyFont="1" applyFill="1"/>
    <xf numFmtId="170" fontId="57" fillId="0" borderId="0" xfId="10935" applyNumberFormat="1" applyFont="1"/>
    <xf numFmtId="170" fontId="57" fillId="0" borderId="69" xfId="10935" applyNumberFormat="1" applyFont="1" applyFill="1" applyBorder="1"/>
    <xf numFmtId="170" fontId="64" fillId="0" borderId="0" xfId="10935" applyNumberFormat="1" applyFont="1"/>
    <xf numFmtId="43" fontId="64" fillId="0" borderId="0" xfId="10935" applyFont="1"/>
    <xf numFmtId="168" fontId="38" fillId="0" borderId="70" xfId="0" applyNumberFormat="1" applyFont="1" applyBorder="1" applyAlignment="1">
      <alignment horizontal="center" vertical="center"/>
    </xf>
    <xf numFmtId="169" fontId="37" fillId="0" borderId="42" xfId="41" applyNumberFormat="1" applyFont="1" applyBorder="1" applyAlignment="1">
      <alignment horizontal="center" vertical="center"/>
    </xf>
    <xf numFmtId="169" fontId="37" fillId="0" borderId="56" xfId="41" applyNumberFormat="1" applyFont="1" applyBorder="1" applyAlignment="1">
      <alignment horizontal="center" vertical="center"/>
    </xf>
    <xf numFmtId="170" fontId="37" fillId="0" borderId="71" xfId="10935" applyNumberFormat="1" applyFont="1" applyFill="1" applyBorder="1"/>
    <xf numFmtId="0" fontId="63" fillId="0" borderId="0" xfId="0" applyFont="1"/>
    <xf numFmtId="170" fontId="22" fillId="0" borderId="0" xfId="10935" applyNumberFormat="1" applyFont="1" applyBorder="1" applyAlignment="1"/>
    <xf numFmtId="0" fontId="25" fillId="0" borderId="31" xfId="0" applyFont="1" applyBorder="1" applyAlignment="1">
      <alignment horizontal="center" vertical="center"/>
    </xf>
    <xf numFmtId="168" fontId="21" fillId="0" borderId="0" xfId="28" applyNumberFormat="1"/>
    <xf numFmtId="0" fontId="27" fillId="0" borderId="0" xfId="0" applyFont="1" applyAlignment="1">
      <alignment horizontal="center" vertical="center"/>
    </xf>
    <xf numFmtId="170" fontId="65" fillId="0" borderId="0" xfId="0" applyNumberFormat="1" applyFont="1"/>
    <xf numFmtId="0" fontId="25" fillId="0" borderId="30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86" fontId="24" fillId="0" borderId="0" xfId="0" applyNumberFormat="1" applyFont="1" applyAlignment="1">
      <alignment horizontal="left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 wrapText="1"/>
    </xf>
    <xf numFmtId="0" fontId="25" fillId="0" borderId="67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49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4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/4)/("Ending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44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4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/4)/((Begining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N162"/>
  <sheetViews>
    <sheetView tabSelected="1" zoomScale="79" zoomScaleNormal="79" zoomScalePageLayoutView="70" workbookViewId="0">
      <pane xSplit="3" topLeftCell="D1" activePane="topRight" state="frozen"/>
      <selection activeCell="A6" sqref="A6"/>
      <selection pane="topRight" activeCell="R22" sqref="R22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8.5703125" style="6" customWidth="1"/>
    <col min="4" max="4" width="21.85546875" style="11" customWidth="1"/>
    <col min="5" max="5" width="12.85546875" style="11" customWidth="1"/>
    <col min="6" max="6" width="21" style="11" customWidth="1"/>
    <col min="7" max="7" width="11.85546875" style="11" customWidth="1"/>
    <col min="8" max="8" width="20.570312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8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29.85546875" style="6" customWidth="1"/>
    <col min="19" max="19" width="28.85546875" style="6" customWidth="1"/>
    <col min="20" max="20" width="28.140625" style="6" customWidth="1"/>
    <col min="21" max="21" width="20" style="6" customWidth="1"/>
    <col min="22" max="22" width="20.7109375" style="6" customWidth="1"/>
    <col min="23" max="23" width="32.42578125" style="6" customWidth="1"/>
    <col min="24" max="16384" width="8.85546875" style="6"/>
  </cols>
  <sheetData>
    <row r="5" spans="1:40" ht="19.5" customHeight="1">
      <c r="D5" s="191" t="s">
        <v>23</v>
      </c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</row>
    <row r="6" spans="1:40"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</row>
    <row r="7" spans="1:40">
      <c r="A7" s="2"/>
      <c r="N7" s="8"/>
    </row>
    <row r="8" spans="1:40" ht="19.5">
      <c r="A8" s="2"/>
      <c r="D8" s="192">
        <v>46022</v>
      </c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</row>
    <row r="9" spans="1:40" ht="15.75">
      <c r="A9" s="2"/>
      <c r="J9" s="120"/>
      <c r="K9" s="120"/>
      <c r="O9" s="11"/>
      <c r="P9" s="11"/>
    </row>
    <row r="10" spans="1:40" ht="20.25" thickBot="1"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</row>
    <row r="11" spans="1:40" ht="22.5" customHeight="1" thickTop="1">
      <c r="A11" s="31"/>
      <c r="B11" s="12"/>
      <c r="C11" s="12"/>
      <c r="D11" s="194" t="s">
        <v>0</v>
      </c>
      <c r="E11" s="194"/>
      <c r="F11" s="194"/>
      <c r="G11" s="194"/>
      <c r="H11" s="194"/>
      <c r="I11" s="194"/>
      <c r="J11" s="194"/>
      <c r="K11" s="194"/>
      <c r="L11" s="195" t="s">
        <v>1</v>
      </c>
      <c r="M11" s="195"/>
      <c r="N11" s="195"/>
      <c r="O11" s="195"/>
      <c r="P11" s="195"/>
      <c r="Q11" s="196"/>
      <c r="R11" s="23"/>
      <c r="S11" s="23"/>
    </row>
    <row r="12" spans="1:40" ht="20.25" customHeight="1">
      <c r="A12" s="32"/>
      <c r="B12" s="22" t="s">
        <v>2</v>
      </c>
      <c r="C12" s="22" t="s">
        <v>38</v>
      </c>
      <c r="D12" s="210" t="s">
        <v>3</v>
      </c>
      <c r="E12" s="210"/>
      <c r="F12" s="210" t="s">
        <v>26</v>
      </c>
      <c r="G12" s="210"/>
      <c r="H12" s="202" t="s">
        <v>4</v>
      </c>
      <c r="I12" s="202"/>
      <c r="J12" s="202" t="s">
        <v>5</v>
      </c>
      <c r="K12" s="202"/>
      <c r="L12" s="209" t="s">
        <v>6</v>
      </c>
      <c r="M12" s="209"/>
      <c r="N12" s="202" t="s">
        <v>27</v>
      </c>
      <c r="O12" s="202"/>
      <c r="P12" s="189" t="s">
        <v>7</v>
      </c>
      <c r="Q12" s="190"/>
    </row>
    <row r="13" spans="1:40" ht="19.5" customHeight="1" thickBot="1">
      <c r="A13" s="33"/>
      <c r="B13" s="13"/>
      <c r="C13" s="13"/>
      <c r="D13" s="78" t="s">
        <v>8</v>
      </c>
      <c r="E13" s="79" t="s">
        <v>39</v>
      </c>
      <c r="F13" s="78" t="s">
        <v>8</v>
      </c>
      <c r="G13" s="78" t="s">
        <v>9</v>
      </c>
      <c r="H13" s="80" t="s">
        <v>8</v>
      </c>
      <c r="I13" s="80" t="s">
        <v>9</v>
      </c>
      <c r="J13" s="79" t="s">
        <v>8</v>
      </c>
      <c r="K13" s="80" t="s">
        <v>9</v>
      </c>
      <c r="L13" s="80" t="s">
        <v>8</v>
      </c>
      <c r="M13" s="81" t="s">
        <v>9</v>
      </c>
      <c r="N13" s="82" t="s">
        <v>8</v>
      </c>
      <c r="O13" s="81" t="s">
        <v>9</v>
      </c>
      <c r="P13" s="80" t="s">
        <v>8</v>
      </c>
      <c r="Q13" s="85" t="s">
        <v>9</v>
      </c>
    </row>
    <row r="14" spans="1:40" ht="16.5" customHeight="1" thickTop="1">
      <c r="A14" s="30"/>
      <c r="B14" s="103">
        <v>1</v>
      </c>
      <c r="C14" s="100" t="s">
        <v>25</v>
      </c>
      <c r="D14" s="126">
        <v>159986820689.37042</v>
      </c>
      <c r="E14" s="63">
        <f>D14/D25</f>
        <v>6.9945815311399998E-2</v>
      </c>
      <c r="F14" s="127">
        <v>69115421912.050659</v>
      </c>
      <c r="G14" s="63">
        <f>F14/F25</f>
        <v>7.4956673596026022E-2</v>
      </c>
      <c r="H14" s="128">
        <v>70854432260.870193</v>
      </c>
      <c r="I14" s="92">
        <f>H14/H25</f>
        <v>7.5524146354391156E-2</v>
      </c>
      <c r="J14" s="128">
        <v>4178682036.3599987</v>
      </c>
      <c r="K14" s="107">
        <f>J14/J25</f>
        <v>2.8104102639767703E-2</v>
      </c>
      <c r="L14" s="126">
        <v>118701113620.57715</v>
      </c>
      <c r="M14" s="132">
        <f>L14/L25</f>
        <v>6.2889267144064634E-2</v>
      </c>
      <c r="N14" s="126">
        <v>25203594679.439941</v>
      </c>
      <c r="O14" s="132">
        <f>N14/N25</f>
        <v>0.15794679737452524</v>
      </c>
      <c r="P14" s="126">
        <v>16082112389.355833</v>
      </c>
      <c r="Q14" s="92">
        <f>P14/P25</f>
        <v>6.6935119578791558E-2</v>
      </c>
      <c r="R14" s="8"/>
      <c r="S14" s="105"/>
      <c r="T14" s="105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</row>
    <row r="15" spans="1:40" ht="16.5" customHeight="1">
      <c r="A15" s="30"/>
      <c r="B15" s="103">
        <v>2</v>
      </c>
      <c r="C15" s="100" t="s">
        <v>10</v>
      </c>
      <c r="D15" s="91">
        <v>552504289277.47571</v>
      </c>
      <c r="E15" s="63">
        <f>D15/D25</f>
        <v>0.24155341552534673</v>
      </c>
      <c r="F15" s="91">
        <v>127288072489.85594</v>
      </c>
      <c r="G15" s="63">
        <f>F15/F25</f>
        <v>0.13804575358637705</v>
      </c>
      <c r="H15" s="91">
        <v>329373410736.01453</v>
      </c>
      <c r="I15" s="92">
        <f>H15/H25</f>
        <v>0.35108101051583029</v>
      </c>
      <c r="J15" s="148">
        <v>26987807694.708309</v>
      </c>
      <c r="K15" s="107">
        <f>J15/J25</f>
        <v>0.18150893293022305</v>
      </c>
      <c r="L15" s="91">
        <v>457480609589.72992</v>
      </c>
      <c r="M15" s="132">
        <f>L15/L25</f>
        <v>0.24237868872639287</v>
      </c>
      <c r="N15" s="91">
        <v>39692069562.093163</v>
      </c>
      <c r="O15" s="132">
        <f>N15/N25</f>
        <v>0.24874369502591925</v>
      </c>
      <c r="P15" s="111">
        <v>55331610125.649368</v>
      </c>
      <c r="Q15" s="92">
        <f>P15/P25</f>
        <v>0.23029486740179178</v>
      </c>
      <c r="R15" s="8"/>
      <c r="S15" s="105"/>
      <c r="T15" s="105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</row>
    <row r="16" spans="1:40" ht="16.5" customHeight="1">
      <c r="A16" s="30"/>
      <c r="B16" s="103">
        <v>3</v>
      </c>
      <c r="C16" s="100" t="s">
        <v>40</v>
      </c>
      <c r="D16" s="91">
        <v>379543334088.07703</v>
      </c>
      <c r="E16" s="63">
        <f>D16/D25</f>
        <v>0.16593534288891237</v>
      </c>
      <c r="F16" s="147">
        <v>163241491285.73001</v>
      </c>
      <c r="G16" s="63">
        <f>F16/F25</f>
        <v>0.17703775570093955</v>
      </c>
      <c r="H16" s="147">
        <v>154078958149.05899</v>
      </c>
      <c r="I16" s="92">
        <f>H16/H25</f>
        <v>0.1642336465633932</v>
      </c>
      <c r="J16" s="146">
        <v>7207530105.5073299</v>
      </c>
      <c r="K16" s="107">
        <f>J16/J25</f>
        <v>4.8474893304119977E-2</v>
      </c>
      <c r="L16" s="93">
        <v>324933966527.073</v>
      </c>
      <c r="M16" s="132">
        <f>L16/L25</f>
        <v>0.17215389478502088</v>
      </c>
      <c r="N16" s="147">
        <v>24468011977.304504</v>
      </c>
      <c r="O16" s="132">
        <f>N16/N25</f>
        <v>0.15333702113093373</v>
      </c>
      <c r="P16" s="8">
        <v>30141355583.699501</v>
      </c>
      <c r="Q16" s="92">
        <f>P16/P25</f>
        <v>0.12545088551906419</v>
      </c>
      <c r="S16" s="105"/>
      <c r="T16" s="105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</row>
    <row r="17" spans="1:40" ht="16.5" customHeight="1">
      <c r="A17" s="30"/>
      <c r="B17" s="103">
        <v>4</v>
      </c>
      <c r="C17" s="100" t="s">
        <v>37</v>
      </c>
      <c r="D17" s="91">
        <v>74649441174.264679</v>
      </c>
      <c r="E17" s="63">
        <f>D17/D25</f>
        <v>3.2636538453453046E-2</v>
      </c>
      <c r="F17" s="91">
        <v>37855451153.760963</v>
      </c>
      <c r="G17" s="63">
        <f>F17/F25</f>
        <v>4.1054783685955186E-2</v>
      </c>
      <c r="H17" s="91">
        <v>24263796419.833672</v>
      </c>
      <c r="I17" s="92">
        <f>H17/H25</f>
        <v>2.5862919981883496E-2</v>
      </c>
      <c r="J17" s="91">
        <v>2826508747.9000001</v>
      </c>
      <c r="K17" s="107">
        <f>J17/J25</f>
        <v>1.9009939323447328E-2</v>
      </c>
      <c r="L17" s="91">
        <v>59221817707.319992</v>
      </c>
      <c r="M17" s="132">
        <f>L17/L25</f>
        <v>3.1376426058290212E-2</v>
      </c>
      <c r="N17" s="91">
        <v>7662423597.0800972</v>
      </c>
      <c r="O17" s="132">
        <f>N17/N25</f>
        <v>4.801915292952507E-2</v>
      </c>
      <c r="P17" s="111">
        <v>7765199869.904582</v>
      </c>
      <c r="Q17" s="92">
        <f>P17/P25</f>
        <v>3.2319422303583277E-2</v>
      </c>
      <c r="R17" s="8"/>
      <c r="S17" s="105"/>
      <c r="T17" s="105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</row>
    <row r="18" spans="1:40" ht="16.5" customHeight="1">
      <c r="A18" s="30"/>
      <c r="B18" s="103">
        <v>5</v>
      </c>
      <c r="C18" s="100" t="s">
        <v>32</v>
      </c>
      <c r="D18" s="120">
        <v>217169301080.73898</v>
      </c>
      <c r="E18" s="63">
        <f>D18/D25</f>
        <v>9.494584465924337E-2</v>
      </c>
      <c r="F18" s="120">
        <v>63960822220.056015</v>
      </c>
      <c r="G18" s="63">
        <f>F18/F25</f>
        <v>6.9366435759922282E-2</v>
      </c>
      <c r="H18" s="120">
        <v>82993657946.87999</v>
      </c>
      <c r="I18" s="92">
        <f>H18/H25</f>
        <v>8.8463416744191448E-2</v>
      </c>
      <c r="J18" s="138">
        <v>49057221652.229996</v>
      </c>
      <c r="K18" s="107">
        <f>J18/J25</f>
        <v>0.32993876551016166</v>
      </c>
      <c r="L18" s="120">
        <v>179744772958.28601</v>
      </c>
      <c r="M18" s="132">
        <f>L18/L25</f>
        <v>9.5230926648722805E-2</v>
      </c>
      <c r="N18" s="120">
        <v>11037491494.479973</v>
      </c>
      <c r="O18" s="132">
        <f>N18/N25</f>
        <v>6.9170150320811835E-2</v>
      </c>
      <c r="P18" s="139">
        <v>26387036627.973</v>
      </c>
      <c r="Q18" s="92">
        <f>P18/P25</f>
        <v>0.10982509071335195</v>
      </c>
      <c r="R18" s="8"/>
      <c r="S18" s="105"/>
      <c r="T18" s="105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</row>
    <row r="19" spans="1:40" ht="16.5" customHeight="1">
      <c r="A19" s="30"/>
      <c r="B19" s="103">
        <v>6</v>
      </c>
      <c r="C19" s="100" t="s">
        <v>12</v>
      </c>
      <c r="D19" s="93">
        <v>55399082074.669998</v>
      </c>
      <c r="E19" s="63">
        <f>D19/D25</f>
        <v>2.4220332315619354E-2</v>
      </c>
      <c r="F19" s="149">
        <v>35829811598</v>
      </c>
      <c r="G19" s="63">
        <f>F19/F25</f>
        <v>3.8857948322675716E-2</v>
      </c>
      <c r="H19" s="94">
        <v>2497673507</v>
      </c>
      <c r="I19" s="92">
        <f>H19/H25</f>
        <v>2.6622845384413319E-3</v>
      </c>
      <c r="J19" s="147">
        <v>4938030805</v>
      </c>
      <c r="K19" s="107">
        <f>J19/J25</f>
        <v>3.3211171219656485E-2</v>
      </c>
      <c r="L19" s="150">
        <v>41826863696</v>
      </c>
      <c r="M19" s="132">
        <f>L19/L25</f>
        <v>2.2160371748358436E-2</v>
      </c>
      <c r="N19" s="95">
        <v>8654753482.7799988</v>
      </c>
      <c r="O19" s="132">
        <f>N19/N25</f>
        <v>5.4237921695600586E-2</v>
      </c>
      <c r="P19" s="147">
        <v>4917464895.8900003</v>
      </c>
      <c r="Q19" s="92">
        <f>P19/P25</f>
        <v>2.0466907136450566E-2</v>
      </c>
      <c r="R19" s="8"/>
      <c r="S19" s="105"/>
      <c r="T19" s="105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</row>
    <row r="20" spans="1:40" ht="16.5" customHeight="1">
      <c r="A20" s="30"/>
      <c r="B20" s="103">
        <v>7</v>
      </c>
      <c r="C20" s="101" t="s">
        <v>24</v>
      </c>
      <c r="D20" s="91">
        <v>325261399384.56995</v>
      </c>
      <c r="E20" s="63">
        <f>D20/D25</f>
        <v>0.14220342445240056</v>
      </c>
      <c r="F20" s="91">
        <v>146028622546.13007</v>
      </c>
      <c r="G20" s="63">
        <f>F20/F25</f>
        <v>0.15837015087307296</v>
      </c>
      <c r="H20" s="91">
        <v>122654178991.75003</v>
      </c>
      <c r="I20" s="92">
        <f>H20/H25</f>
        <v>0.13073779394696192</v>
      </c>
      <c r="J20" s="111">
        <v>39512363077.910004</v>
      </c>
      <c r="K20" s="107">
        <f>J20/J25</f>
        <v>0.26574395893702857</v>
      </c>
      <c r="L20" s="91">
        <v>282594543524.39417</v>
      </c>
      <c r="M20" s="132">
        <f>L20/L25</f>
        <v>0.14972196299664517</v>
      </c>
      <c r="N20" s="91">
        <v>6860532787.9558716</v>
      </c>
      <c r="O20" s="132">
        <f>N20/N25</f>
        <v>4.2993834646313706E-2</v>
      </c>
      <c r="P20" s="111">
        <v>35806323072.21991</v>
      </c>
      <c r="Q20" s="92">
        <f>P20/P25</f>
        <v>0.14902896202256191</v>
      </c>
      <c r="R20" s="8"/>
      <c r="S20" s="105"/>
      <c r="T20" s="105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</row>
    <row r="21" spans="1:40" ht="16.5" customHeight="1">
      <c r="A21" s="30"/>
      <c r="B21" s="103">
        <v>8</v>
      </c>
      <c r="C21" s="101" t="s">
        <v>28</v>
      </c>
      <c r="D21" s="146">
        <v>199936207991.79715</v>
      </c>
      <c r="E21" s="63">
        <f>D21/D25</f>
        <v>8.7411581891539192E-2</v>
      </c>
      <c r="F21" s="146">
        <v>118563255311.41579</v>
      </c>
      <c r="G21" s="63">
        <f>F21/F25</f>
        <v>0.12858356330615953</v>
      </c>
      <c r="H21" s="146">
        <v>48327211197.552689</v>
      </c>
      <c r="I21" s="92">
        <f>H21/H25</f>
        <v>5.1512252020389199E-2</v>
      </c>
      <c r="J21" s="151">
        <v>911235295.47979987</v>
      </c>
      <c r="K21" s="107">
        <f>J21/J25</f>
        <v>6.128595104941615E-3</v>
      </c>
      <c r="L21" s="146">
        <v>161879434992.68127</v>
      </c>
      <c r="M21" s="132">
        <f>L21/L25</f>
        <v>8.5765657303994866E-2</v>
      </c>
      <c r="N21" s="146">
        <v>6580172701.3199959</v>
      </c>
      <c r="O21" s="132">
        <f>N21/N25</f>
        <v>4.1236863930072809E-2</v>
      </c>
      <c r="P21" s="151">
        <v>31476600297.795879</v>
      </c>
      <c r="Q21" s="92">
        <f>P21/P25</f>
        <v>0.13100828758423969</v>
      </c>
      <c r="R21" s="8"/>
      <c r="S21" s="105"/>
      <c r="T21" s="105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</row>
    <row r="22" spans="1:40" ht="16.5" customHeight="1">
      <c r="A22" s="30"/>
      <c r="B22" s="103">
        <v>9</v>
      </c>
      <c r="C22" s="101" t="s">
        <v>13</v>
      </c>
      <c r="D22" s="120">
        <v>184972546527.03625</v>
      </c>
      <c r="E22" s="63">
        <f>D22/D25</f>
        <v>8.0869508633963555E-2</v>
      </c>
      <c r="F22" s="120">
        <v>92181490818.071243</v>
      </c>
      <c r="G22" s="63">
        <f>F22/F25</f>
        <v>9.9972158567413802E-2</v>
      </c>
      <c r="H22" s="120">
        <v>68133014394.236343</v>
      </c>
      <c r="I22" s="92">
        <f>H22/H25</f>
        <v>7.2623371417766383E-2</v>
      </c>
      <c r="J22" s="121">
        <v>7268434619.8116598</v>
      </c>
      <c r="K22" s="107">
        <f>J22/J25</f>
        <v>4.8884512104100532E-2</v>
      </c>
      <c r="L22" s="120">
        <v>146159034334.60193</v>
      </c>
      <c r="M22" s="132">
        <f>L22/L25</f>
        <v>7.743680135275384E-2</v>
      </c>
      <c r="N22" s="120">
        <v>19460090388.8092</v>
      </c>
      <c r="O22" s="132">
        <f>N22/N25</f>
        <v>0.12195319725715784</v>
      </c>
      <c r="P22" s="139">
        <v>19353421803.978588</v>
      </c>
      <c r="Q22" s="92">
        <f>P22/P25</f>
        <v>8.0550587593548509E-2</v>
      </c>
      <c r="R22" s="8"/>
      <c r="S22" s="105"/>
      <c r="T22" s="105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</row>
    <row r="23" spans="1:40" ht="16.5" customHeight="1">
      <c r="A23" s="30"/>
      <c r="B23" s="103">
        <v>10</v>
      </c>
      <c r="C23" s="101" t="s">
        <v>44</v>
      </c>
      <c r="D23" s="91">
        <v>113207913031.88812</v>
      </c>
      <c r="E23" s="63">
        <f>D23/D25</f>
        <v>4.9494200475999471E-2</v>
      </c>
      <c r="F23" s="91">
        <v>54991730074.74736</v>
      </c>
      <c r="G23" s="63">
        <f>F23/F25</f>
        <v>5.9639325749017993E-2</v>
      </c>
      <c r="H23" s="91">
        <v>34696954053.951675</v>
      </c>
      <c r="I23" s="180">
        <f>H23/H25</f>
        <v>3.6983682635043792E-2</v>
      </c>
      <c r="J23" s="138">
        <v>5541559392.9700003</v>
      </c>
      <c r="K23" s="181">
        <f>J23/J25</f>
        <v>3.7270257131136374E-2</v>
      </c>
      <c r="L23" s="91">
        <v>93290766943.874847</v>
      </c>
      <c r="M23" s="132">
        <f>L23/L25</f>
        <v>4.9426562105909018E-2</v>
      </c>
      <c r="N23" s="91">
        <v>9713716379.1633034</v>
      </c>
      <c r="O23" s="132">
        <f>N23/N25</f>
        <v>6.0874268619503381E-2</v>
      </c>
      <c r="P23" s="111">
        <v>10203429708.849972</v>
      </c>
      <c r="Q23" s="92">
        <f>P23:P24/P25</f>
        <v>4.2467542269366228E-2</v>
      </c>
      <c r="R23" s="8"/>
      <c r="S23" s="105"/>
      <c r="T23" s="105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</row>
    <row r="24" spans="1:40" ht="16.5" customHeight="1">
      <c r="A24" s="30"/>
      <c r="B24" s="103">
        <v>11</v>
      </c>
      <c r="C24" s="102" t="s">
        <v>43</v>
      </c>
      <c r="D24" s="174">
        <v>24666195246.040001</v>
      </c>
      <c r="E24" s="63">
        <f>D24/D25</f>
        <v>1.0783995392122169E-2</v>
      </c>
      <c r="F24" s="174">
        <v>13015456721.080002</v>
      </c>
      <c r="G24" s="63">
        <f>F24/F25</f>
        <v>1.411545085243987E-2</v>
      </c>
      <c r="H24" s="175">
        <v>295969210.59999996</v>
      </c>
      <c r="I24" s="92">
        <f>H24/H25</f>
        <v>3.1547528170785307E-4</v>
      </c>
      <c r="J24" s="182">
        <v>256464007.37</v>
      </c>
      <c r="K24" s="107">
        <f>J24/J25</f>
        <v>1.7248717954169005E-3</v>
      </c>
      <c r="L24" s="174">
        <v>21629261801.799999</v>
      </c>
      <c r="M24" s="132">
        <f>L24/L25</f>
        <v>1.1459441129847245E-2</v>
      </c>
      <c r="N24" s="91">
        <v>237296307.45999998</v>
      </c>
      <c r="O24" s="132">
        <f>N24/N25</f>
        <v>1.4870970696367555E-3</v>
      </c>
      <c r="P24" s="176">
        <v>2799637136.6599998</v>
      </c>
      <c r="Q24" s="92">
        <f>P24/P25</f>
        <v>1.1652327877250256E-2</v>
      </c>
      <c r="R24" s="8"/>
      <c r="S24" s="105"/>
      <c r="T24" s="105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</row>
    <row r="25" spans="1:40" s="2" customFormat="1" ht="18.75" customHeight="1" thickBot="1">
      <c r="A25" s="34"/>
      <c r="B25" s="1" t="s">
        <v>14</v>
      </c>
      <c r="C25" s="14"/>
      <c r="D25" s="64">
        <f t="shared" ref="D25:L25" si="0">SUM(D14:D24)</f>
        <v>2287296530565.9287</v>
      </c>
      <c r="E25" s="122">
        <f t="shared" si="0"/>
        <v>0.99999999999999989</v>
      </c>
      <c r="F25" s="64">
        <f t="shared" si="0"/>
        <v>922071626130.89807</v>
      </c>
      <c r="G25" s="122">
        <f t="shared" si="0"/>
        <v>1</v>
      </c>
      <c r="H25" s="64">
        <f t="shared" si="0"/>
        <v>938169256867.74805</v>
      </c>
      <c r="I25" s="122">
        <f>SUM(I14:I24)</f>
        <v>1.0000000000000002</v>
      </c>
      <c r="J25" s="179">
        <f t="shared" si="0"/>
        <v>148685837435.24707</v>
      </c>
      <c r="K25" s="122">
        <f t="shared" si="0"/>
        <v>1.0000000000000002</v>
      </c>
      <c r="L25" s="64">
        <f t="shared" si="0"/>
        <v>1887462185696.3384</v>
      </c>
      <c r="M25" s="133">
        <f t="shared" ref="M25:O25" si="1">SUM(M14:M24)</f>
        <v>0.99999999999999989</v>
      </c>
      <c r="N25" s="64">
        <f>SUM(N14:N24)</f>
        <v>159570153357.88602</v>
      </c>
      <c r="O25" s="133">
        <f t="shared" si="1"/>
        <v>1.0000000000000002</v>
      </c>
      <c r="P25" s="169">
        <f>SUM(P14:P24)</f>
        <v>240264191511.97665</v>
      </c>
      <c r="Q25" s="137">
        <f>SUM(Q14:Q24)</f>
        <v>0.99999999999999989</v>
      </c>
      <c r="R25" s="8"/>
      <c r="S25" s="162"/>
      <c r="T25" s="162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8.75" customHeight="1" thickTop="1">
      <c r="A26" s="36"/>
      <c r="B26" s="15"/>
      <c r="C26" s="15"/>
      <c r="D26" s="7"/>
      <c r="E26" s="108"/>
      <c r="F26" s="109"/>
      <c r="G26" s="7"/>
      <c r="H26" s="7"/>
      <c r="I26" s="7"/>
      <c r="J26" s="7"/>
      <c r="K26" s="42"/>
      <c r="L26" s="16"/>
      <c r="M26" s="136"/>
      <c r="N26" s="7"/>
      <c r="O26" s="136"/>
      <c r="P26" s="7"/>
      <c r="Q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</row>
    <row r="27" spans="1:40" ht="18" customHeight="1" thickBot="1">
      <c r="A27" s="36"/>
      <c r="B27" s="3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  <c r="Q27" s="7"/>
      <c r="R27" s="173"/>
      <c r="S27" s="173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</row>
    <row r="28" spans="1:40" ht="24" customHeight="1" thickTop="1">
      <c r="A28" s="34"/>
      <c r="B28" s="12"/>
      <c r="C28" s="12"/>
      <c r="D28" s="199" t="s">
        <v>15</v>
      </c>
      <c r="E28" s="200"/>
      <c r="F28" s="200"/>
      <c r="G28" s="200"/>
      <c r="H28" s="200"/>
      <c r="I28" s="201"/>
      <c r="J28" s="203" t="s">
        <v>41</v>
      </c>
      <c r="K28" s="204"/>
      <c r="L28" s="204"/>
      <c r="M28" s="204"/>
      <c r="N28" s="44"/>
      <c r="O28" s="8"/>
    </row>
    <row r="29" spans="1:40" ht="21.75" customHeight="1">
      <c r="A29" s="34"/>
      <c r="B29" s="77" t="s">
        <v>2</v>
      </c>
      <c r="C29" s="77" t="s">
        <v>16</v>
      </c>
      <c r="D29" s="189" t="s">
        <v>17</v>
      </c>
      <c r="E29" s="197"/>
      <c r="F29" s="197"/>
      <c r="G29" s="198"/>
      <c r="H29" s="26" t="s">
        <v>36</v>
      </c>
      <c r="I29" s="26" t="s">
        <v>33</v>
      </c>
      <c r="J29" s="205" t="s">
        <v>29</v>
      </c>
      <c r="K29" s="206"/>
      <c r="L29" s="207" t="s">
        <v>31</v>
      </c>
      <c r="M29" s="208"/>
      <c r="N29" s="68"/>
      <c r="P29" s="8"/>
    </row>
    <row r="30" spans="1:40" ht="15.75" customHeight="1" thickBot="1">
      <c r="A30" s="34"/>
      <c r="B30" s="13"/>
      <c r="C30" s="13"/>
      <c r="D30" s="80" t="s">
        <v>18</v>
      </c>
      <c r="E30" s="81" t="s">
        <v>9</v>
      </c>
      <c r="F30" s="82" t="s">
        <v>19</v>
      </c>
      <c r="G30" s="81" t="s">
        <v>9</v>
      </c>
      <c r="H30" s="84" t="s">
        <v>20</v>
      </c>
      <c r="I30" s="83" t="s">
        <v>20</v>
      </c>
      <c r="J30" s="140" t="s">
        <v>30</v>
      </c>
      <c r="K30" s="141" t="s">
        <v>20</v>
      </c>
      <c r="L30" s="142" t="s">
        <v>30</v>
      </c>
      <c r="M30" s="142" t="s">
        <v>20</v>
      </c>
      <c r="N30" s="69"/>
      <c r="R30" s="8"/>
      <c r="S30" s="8"/>
    </row>
    <row r="31" spans="1:40" ht="16.5" thickTop="1">
      <c r="A31" s="34"/>
      <c r="B31" s="103">
        <v>1</v>
      </c>
      <c r="C31" s="100" t="s">
        <v>25</v>
      </c>
      <c r="D31" s="127">
        <v>1172063561.0959969</v>
      </c>
      <c r="E31" s="132">
        <f>D31/D42</f>
        <v>0.13496285733423699</v>
      </c>
      <c r="F31" s="129">
        <v>3919251200.767015</v>
      </c>
      <c r="G31" s="86">
        <f>F31/F42</f>
        <v>0.11281415660385075</v>
      </c>
      <c r="H31" s="155">
        <f>(F31)/((S150+D14)/2)</f>
        <v>2.6106605519734937E-2</v>
      </c>
      <c r="I31" s="155">
        <f>F31/((P14-F31+T150)/2)</f>
        <v>0.3205196106099939</v>
      </c>
      <c r="J31" s="156">
        <v>802</v>
      </c>
      <c r="K31" s="98">
        <f>J31/J42</f>
        <v>0.10208757637474541</v>
      </c>
      <c r="L31" s="130">
        <v>63</v>
      </c>
      <c r="M31" s="98">
        <f>L31/L42</f>
        <v>0.14031180400890869</v>
      </c>
      <c r="N31" s="88"/>
      <c r="O31" s="38"/>
      <c r="P31" s="188"/>
      <c r="Q31" s="131"/>
      <c r="R31" s="38"/>
      <c r="S31" s="8"/>
    </row>
    <row r="32" spans="1:40" ht="15.75">
      <c r="A32" s="34"/>
      <c r="B32" s="103">
        <v>2</v>
      </c>
      <c r="C32" s="100" t="s">
        <v>10</v>
      </c>
      <c r="D32" s="120">
        <v>1802228851.2819271</v>
      </c>
      <c r="E32" s="132">
        <f>D32/D42</f>
        <v>0.20752624978099346</v>
      </c>
      <c r="F32" s="120">
        <v>8027085999.7016296</v>
      </c>
      <c r="G32" s="86">
        <f>F32/F42</f>
        <v>0.23105662042425185</v>
      </c>
      <c r="H32" s="155">
        <f>(F32)/((S151+D15)/2)</f>
        <v>1.5052532962448878E-2</v>
      </c>
      <c r="I32" s="155">
        <f>F32/((P15-F32+T151)/2)</f>
        <v>0.15711589154046765</v>
      </c>
      <c r="J32" s="157">
        <v>1103</v>
      </c>
      <c r="K32" s="98">
        <f>J32/J42</f>
        <v>0.14040224032586557</v>
      </c>
      <c r="L32" s="96">
        <v>62</v>
      </c>
      <c r="M32" s="98">
        <f>L32/L42</f>
        <v>0.13808463251670378</v>
      </c>
      <c r="O32" s="38"/>
      <c r="P32" s="38"/>
      <c r="Q32" s="131"/>
      <c r="R32" s="38"/>
      <c r="S32" s="173"/>
    </row>
    <row r="33" spans="1:23" ht="15.75">
      <c r="A33" s="34"/>
      <c r="B33" s="103">
        <v>3</v>
      </c>
      <c r="C33" s="100" t="s">
        <v>11</v>
      </c>
      <c r="D33" s="120">
        <v>1871245637.54761</v>
      </c>
      <c r="E33" s="132">
        <f>D33/D42</f>
        <v>0.21547351730779271</v>
      </c>
      <c r="F33" s="99">
        <v>3129365157.1355801</v>
      </c>
      <c r="G33" s="86">
        <f>F33/F42</f>
        <v>9.0077586973408716E-2</v>
      </c>
      <c r="H33" s="155">
        <f t="shared" ref="H33:H41" si="2">(F33)/((S152+D16)/2)</f>
        <v>8.6073915267156024E-3</v>
      </c>
      <c r="I33" s="155">
        <f t="shared" ref="I33:I38" si="3">F33/((P16-F33+T152)/2)</f>
        <v>0.12048828498689131</v>
      </c>
      <c r="J33" s="157">
        <v>1168</v>
      </c>
      <c r="K33" s="98">
        <f>J33/J42</f>
        <v>0.14867617107942974</v>
      </c>
      <c r="L33" s="152">
        <v>52</v>
      </c>
      <c r="M33" s="98">
        <f>L33/L42</f>
        <v>0.11581291759465479</v>
      </c>
      <c r="N33" s="88"/>
      <c r="O33" s="38"/>
      <c r="P33" s="38"/>
      <c r="Q33" s="131"/>
      <c r="R33" s="38"/>
      <c r="S33" s="8"/>
    </row>
    <row r="34" spans="1:23" ht="15.75">
      <c r="A34" s="34"/>
      <c r="B34" s="103">
        <v>4</v>
      </c>
      <c r="C34" s="100" t="s">
        <v>37</v>
      </c>
      <c r="D34" s="120">
        <v>-6832653.8450977802</v>
      </c>
      <c r="E34" s="132">
        <f>D34/D42</f>
        <v>-7.8677856450707392E-4</v>
      </c>
      <c r="F34" s="120">
        <v>1111940320.1522076</v>
      </c>
      <c r="G34" s="86">
        <f>F34/F42</f>
        <v>3.2006779608114273E-2</v>
      </c>
      <c r="H34" s="155">
        <f t="shared" si="2"/>
        <v>1.6414651685319748E-2</v>
      </c>
      <c r="I34" s="155">
        <f t="shared" si="3"/>
        <v>0.16491660772151392</v>
      </c>
      <c r="J34" s="152">
        <v>288</v>
      </c>
      <c r="K34" s="98">
        <f>J34/J42</f>
        <v>3.6659877800407331E-2</v>
      </c>
      <c r="L34" s="125">
        <v>16</v>
      </c>
      <c r="M34" s="98">
        <f>L34/L42</f>
        <v>3.5634743875278395E-2</v>
      </c>
      <c r="N34" s="39"/>
      <c r="O34" s="38"/>
      <c r="P34" s="38"/>
      <c r="Q34" s="131"/>
      <c r="R34" s="38"/>
      <c r="S34" s="173"/>
    </row>
    <row r="35" spans="1:23" ht="15.75">
      <c r="A35" s="34"/>
      <c r="B35" s="103">
        <v>5</v>
      </c>
      <c r="C35" s="100" t="s">
        <v>32</v>
      </c>
      <c r="D35" s="91">
        <v>532547433.97700119</v>
      </c>
      <c r="E35" s="132">
        <f>D35/D42</f>
        <v>6.1322718102713218E-2</v>
      </c>
      <c r="F35" s="91">
        <v>2810164319.7870002</v>
      </c>
      <c r="G35" s="86">
        <f>F35/F42</f>
        <v>8.088951215807777E-2</v>
      </c>
      <c r="H35" s="155">
        <f t="shared" si="2"/>
        <v>1.3257359713568551E-2</v>
      </c>
      <c r="I35" s="155">
        <f t="shared" si="3"/>
        <v>0.12086940521249402</v>
      </c>
      <c r="J35" s="152">
        <v>709</v>
      </c>
      <c r="K35" s="98">
        <f>J35/J42</f>
        <v>9.0249490835030546E-2</v>
      </c>
      <c r="L35" s="125">
        <v>34</v>
      </c>
      <c r="M35" s="98">
        <f>L35/L42</f>
        <v>7.5723830734966593E-2</v>
      </c>
      <c r="N35" s="87"/>
      <c r="O35" s="38"/>
      <c r="P35" s="38"/>
      <c r="Q35" s="131"/>
      <c r="R35" s="38"/>
      <c r="S35" s="173"/>
    </row>
    <row r="36" spans="1:23" ht="15.75">
      <c r="A36" s="34"/>
      <c r="B36" s="103">
        <v>6</v>
      </c>
      <c r="C36" s="100" t="s">
        <v>12</v>
      </c>
      <c r="D36" s="149">
        <v>77833609.439999998</v>
      </c>
      <c r="E36" s="132">
        <f>D36/D42</f>
        <v>8.9625227464938378E-3</v>
      </c>
      <c r="F36" s="99">
        <v>23289589.379999999</v>
      </c>
      <c r="G36" s="86">
        <f>F36/F42</f>
        <v>6.7038198088464093E-4</v>
      </c>
      <c r="H36" s="155">
        <f t="shared" si="2"/>
        <v>4.5043999827373225E-4</v>
      </c>
      <c r="I36" s="155">
        <f t="shared" si="3"/>
        <v>5.0002466577310891E-3</v>
      </c>
      <c r="J36" s="158">
        <v>279</v>
      </c>
      <c r="K36" s="98">
        <f>J36/J42</f>
        <v>3.5514256619144605E-2</v>
      </c>
      <c r="L36" s="153">
        <v>11</v>
      </c>
      <c r="M36" s="98">
        <f>L36/L42</f>
        <v>2.4498886414253896E-2</v>
      </c>
      <c r="N36" s="70"/>
      <c r="O36" s="38"/>
      <c r="P36" s="38"/>
      <c r="Q36" s="131"/>
      <c r="R36" s="38"/>
      <c r="S36" s="8"/>
    </row>
    <row r="37" spans="1:23" ht="15.75">
      <c r="A37" s="34"/>
      <c r="B37" s="103">
        <v>7</v>
      </c>
      <c r="C37" s="100" t="s">
        <v>24</v>
      </c>
      <c r="D37" s="120">
        <v>1372548257.5284033</v>
      </c>
      <c r="E37" s="132">
        <f>D37/D42</f>
        <v>0.15804862535948191</v>
      </c>
      <c r="F37" s="120">
        <v>7493289562.9899111</v>
      </c>
      <c r="G37" s="86">
        <f>F37/F42</f>
        <v>0.21569149282181901</v>
      </c>
      <c r="H37" s="155">
        <f t="shared" si="2"/>
        <v>2.3869535955677538E-2</v>
      </c>
      <c r="I37" s="155">
        <f>F37/((P20-F37+T156)/2)</f>
        <v>0.24439884246984045</v>
      </c>
      <c r="J37" s="157">
        <v>1333</v>
      </c>
      <c r="K37" s="98">
        <f>J37/J42</f>
        <v>0.16967922606924643</v>
      </c>
      <c r="L37" s="96">
        <v>74</v>
      </c>
      <c r="M37" s="98">
        <f>L37/L42</f>
        <v>0.16481069042316257</v>
      </c>
      <c r="N37" s="39"/>
      <c r="O37" s="38"/>
      <c r="P37" s="38"/>
      <c r="Q37" s="131"/>
      <c r="R37" s="38"/>
      <c r="S37" s="173"/>
    </row>
    <row r="38" spans="1:23" ht="15.75">
      <c r="A38" s="34"/>
      <c r="B38" s="103">
        <v>8</v>
      </c>
      <c r="C38" s="100" t="s">
        <v>28</v>
      </c>
      <c r="D38" s="146">
        <v>1066021545.3078098</v>
      </c>
      <c r="E38" s="132">
        <f>D38/D42</f>
        <v>0.12275214289578701</v>
      </c>
      <c r="F38" s="146">
        <v>4696347465.0978117</v>
      </c>
      <c r="G38" s="86">
        <f>F38/F42</f>
        <v>0.13518257729689664</v>
      </c>
      <c r="H38" s="155">
        <f t="shared" si="2"/>
        <v>2.4475387779503456E-2</v>
      </c>
      <c r="I38" s="155">
        <f t="shared" si="3"/>
        <v>0.17385617139870732</v>
      </c>
      <c r="J38" s="156">
        <v>783</v>
      </c>
      <c r="K38" s="98">
        <f>J38/J42</f>
        <v>9.9669042769857427E-2</v>
      </c>
      <c r="L38" s="154">
        <v>49</v>
      </c>
      <c r="M38" s="98">
        <f>L38/L42</f>
        <v>0.10913140311804009</v>
      </c>
      <c r="N38" s="39"/>
      <c r="O38" s="38"/>
      <c r="P38" s="38"/>
      <c r="Q38" s="131"/>
      <c r="R38" s="38"/>
      <c r="S38" s="173"/>
    </row>
    <row r="39" spans="1:23" ht="15.75">
      <c r="A39" s="34"/>
      <c r="B39" s="103">
        <v>9</v>
      </c>
      <c r="C39" s="100" t="s">
        <v>13</v>
      </c>
      <c r="D39" s="120">
        <v>747550288.29114652</v>
      </c>
      <c r="E39" s="132">
        <f>D39/D42</f>
        <v>8.6080248766084028E-2</v>
      </c>
      <c r="F39" s="120">
        <v>2829513579.0475745</v>
      </c>
      <c r="G39" s="86">
        <f>F39/F42</f>
        <v>8.1446473233694389E-2</v>
      </c>
      <c r="H39" s="155">
        <f t="shared" si="2"/>
        <v>1.6420115566615712E-2</v>
      </c>
      <c r="I39" s="155">
        <f>F39/((P22-F39+T158)/2)</f>
        <v>0.17230510876222563</v>
      </c>
      <c r="J39" s="123">
        <v>611</v>
      </c>
      <c r="K39" s="98">
        <f>J39/J42</f>
        <v>7.7774949083503062E-2</v>
      </c>
      <c r="L39" s="97">
        <v>36</v>
      </c>
      <c r="M39" s="98">
        <f>L39/L42</f>
        <v>8.0178173719376397E-2</v>
      </c>
      <c r="N39" s="39"/>
      <c r="O39" s="38"/>
      <c r="P39" s="38"/>
      <c r="Q39" s="131"/>
      <c r="R39" s="38"/>
      <c r="S39" s="173"/>
    </row>
    <row r="40" spans="1:23" ht="15.75">
      <c r="A40" s="90"/>
      <c r="B40" s="103">
        <v>10</v>
      </c>
      <c r="C40" s="100" t="s">
        <v>45</v>
      </c>
      <c r="D40" s="91">
        <v>175196204.04082572</v>
      </c>
      <c r="E40" s="132">
        <f>D40/D42</f>
        <v>2.0173803773364824E-2</v>
      </c>
      <c r="F40" s="91">
        <v>1216508959.7625694</v>
      </c>
      <c r="G40" s="86">
        <f>F40/F42</f>
        <v>3.5016748166023064E-2</v>
      </c>
      <c r="H40" s="155">
        <f t="shared" si="2"/>
        <v>1.1047021808766468E-2</v>
      </c>
      <c r="I40" s="155">
        <f>F40/((P23-F40+T159)/2)</f>
        <v>0.13192016661596151</v>
      </c>
      <c r="J40" s="156">
        <v>571</v>
      </c>
      <c r="K40" s="98">
        <f>J40/J42</f>
        <v>7.2683299389002032E-2</v>
      </c>
      <c r="L40" s="97">
        <v>33</v>
      </c>
      <c r="M40" s="98">
        <f>L40/L42</f>
        <v>7.3496659242761692E-2</v>
      </c>
      <c r="N40" s="88"/>
      <c r="O40" s="160"/>
      <c r="P40" s="161"/>
      <c r="Q40" s="131"/>
      <c r="R40" s="38"/>
      <c r="S40" s="173"/>
    </row>
    <row r="41" spans="1:23" ht="18">
      <c r="A41" s="89"/>
      <c r="B41" s="103">
        <v>11</v>
      </c>
      <c r="C41" s="104" t="s">
        <v>43</v>
      </c>
      <c r="D41" s="121">
        <v>-126061099.88999999</v>
      </c>
      <c r="E41" s="132">
        <f>D41/D42</f>
        <v>-1.4515907502440974E-2</v>
      </c>
      <c r="F41" s="170">
        <v>-515981425.25999999</v>
      </c>
      <c r="G41" s="86">
        <f>F41/F42</f>
        <v>-1.4852329267021156E-2</v>
      </c>
      <c r="H41" s="155">
        <f t="shared" si="2"/>
        <v>-2.0732948309994729E-2</v>
      </c>
      <c r="I41" s="155">
        <f>F41/((P24-F41+T160)/2)</f>
        <v>-0.14064424526634386</v>
      </c>
      <c r="J41" s="159">
        <v>209</v>
      </c>
      <c r="K41" s="98">
        <f>J41/J42</f>
        <v>2.660386965376782E-2</v>
      </c>
      <c r="L41" s="124">
        <v>19</v>
      </c>
      <c r="M41" s="98">
        <f>L41/L42</f>
        <v>4.2316258351893093E-2</v>
      </c>
      <c r="N41" s="87"/>
      <c r="O41" s="160"/>
      <c r="P41" s="38"/>
      <c r="Q41" s="115"/>
      <c r="R41" s="38"/>
      <c r="S41" s="173"/>
    </row>
    <row r="42" spans="1:23" ht="18" customHeight="1" thickBot="1">
      <c r="A42" s="35"/>
      <c r="B42" s="1" t="s">
        <v>14</v>
      </c>
      <c r="C42" s="9"/>
      <c r="D42" s="64">
        <f>SUM(D31:D41)</f>
        <v>8684341634.7756233</v>
      </c>
      <c r="E42" s="134">
        <f>SUM(E31:E41)</f>
        <v>0.99999999999999978</v>
      </c>
      <c r="F42" s="64">
        <f>SUM(F31:F41)</f>
        <v>34740774728.561302</v>
      </c>
      <c r="G42" s="135">
        <f>SUM(G31:G41)</f>
        <v>0.99999999999999989</v>
      </c>
      <c r="H42" s="163">
        <f>(F42)/((S161+D25)/2)</f>
        <v>1.5852410103977088E-2</v>
      </c>
      <c r="I42" s="163">
        <f>(F42)/((P25-F42+T161)/2)</f>
        <v>0.16470691524218131</v>
      </c>
      <c r="J42" s="65">
        <f>SUM(J31:J41)</f>
        <v>7856</v>
      </c>
      <c r="K42" s="66">
        <f>SUM(K31:K41)</f>
        <v>1</v>
      </c>
      <c r="L42" s="65">
        <f>SUM(L31:L41)</f>
        <v>449</v>
      </c>
      <c r="M42" s="67">
        <f>SUM(M31:M41)</f>
        <v>1</v>
      </c>
      <c r="P42" s="8"/>
      <c r="R42" s="17"/>
      <c r="S42" s="17"/>
    </row>
    <row r="43" spans="1:23" ht="18" customHeight="1" thickTop="1">
      <c r="A43" s="8"/>
      <c r="B43" s="3"/>
      <c r="C43" s="2"/>
      <c r="D43" s="112"/>
      <c r="E43" s="113"/>
      <c r="F43" s="112"/>
      <c r="G43" s="114"/>
      <c r="H43" s="115"/>
      <c r="I43" s="115"/>
      <c r="J43" s="116"/>
      <c r="K43" s="119"/>
      <c r="L43" s="118"/>
      <c r="M43" s="117"/>
    </row>
    <row r="44" spans="1:23">
      <c r="A44" s="8"/>
      <c r="D44" s="6"/>
      <c r="E44" s="6"/>
      <c r="F44" s="6"/>
      <c r="G44" s="6"/>
      <c r="H44" s="7"/>
      <c r="I44" s="7"/>
      <c r="J44" s="7"/>
      <c r="K44" s="7"/>
    </row>
    <row r="45" spans="1:23" ht="15.75">
      <c r="B45" s="24" t="s">
        <v>21</v>
      </c>
      <c r="C45" s="25" t="s">
        <v>22</v>
      </c>
      <c r="H45" s="177"/>
      <c r="I45" s="177"/>
      <c r="M45" s="178"/>
      <c r="N45" s="177"/>
      <c r="O45" s="177"/>
      <c r="R45" s="161"/>
      <c r="S45" s="161"/>
      <c r="T45" s="183"/>
      <c r="U45" s="183"/>
      <c r="V45" s="184"/>
      <c r="W45" s="184"/>
    </row>
    <row r="46" spans="1:23">
      <c r="A46" s="17"/>
      <c r="B46" s="2"/>
      <c r="D46" s="7"/>
      <c r="E46" s="7"/>
      <c r="F46" s="6"/>
      <c r="G46" s="6"/>
      <c r="H46" s="10"/>
      <c r="I46" s="7"/>
      <c r="J46" s="7"/>
      <c r="K46" s="7"/>
      <c r="P46" s="105"/>
    </row>
    <row r="47" spans="1:23" ht="17.25">
      <c r="B47" s="143">
        <v>1</v>
      </c>
      <c r="C47" s="6" t="s">
        <v>35</v>
      </c>
      <c r="D47" s="7"/>
      <c r="E47" s="7"/>
      <c r="F47" s="18"/>
      <c r="G47" s="7"/>
      <c r="H47" s="7"/>
      <c r="I47" s="7"/>
      <c r="J47" s="7"/>
      <c r="K47" s="7"/>
      <c r="P47" s="105"/>
    </row>
    <row r="48" spans="1:23" ht="15.75">
      <c r="A48" s="2"/>
      <c r="B48" s="144">
        <v>2</v>
      </c>
      <c r="C48" s="6" t="s">
        <v>34</v>
      </c>
      <c r="D48" s="7"/>
      <c r="E48" s="19"/>
      <c r="F48" s="5"/>
      <c r="G48" s="7"/>
      <c r="H48" s="7"/>
      <c r="I48" s="7"/>
      <c r="J48" s="7"/>
      <c r="K48" s="19"/>
      <c r="P48" s="105"/>
    </row>
    <row r="49" spans="1:16" ht="15.75">
      <c r="A49" s="2"/>
      <c r="B49" s="145">
        <v>3</v>
      </c>
      <c r="C49" s="6" t="s">
        <v>42</v>
      </c>
      <c r="D49" s="7"/>
      <c r="E49" s="7"/>
      <c r="F49" s="19"/>
      <c r="G49" s="7"/>
      <c r="H49" s="7"/>
      <c r="I49" s="7"/>
      <c r="J49" s="7"/>
      <c r="K49" s="7"/>
    </row>
    <row r="50" spans="1:16" ht="15.75">
      <c r="B50" s="145"/>
      <c r="D50" s="6"/>
      <c r="E50" s="7"/>
      <c r="F50" s="20"/>
      <c r="H50" s="7"/>
      <c r="I50" s="7"/>
      <c r="J50" s="7"/>
      <c r="K50" s="7"/>
    </row>
    <row r="51" spans="1:16" ht="15.75">
      <c r="B51" s="145"/>
      <c r="D51" s="4"/>
      <c r="E51" s="7"/>
      <c r="F51" s="7"/>
      <c r="G51" s="7"/>
      <c r="H51" s="7"/>
      <c r="I51" s="62"/>
      <c r="J51" s="7"/>
      <c r="K51" s="7"/>
      <c r="M51" s="8"/>
      <c r="P51" s="106"/>
    </row>
    <row r="52" spans="1:16">
      <c r="D52" s="10"/>
      <c r="E52" s="10"/>
      <c r="F52" s="10"/>
      <c r="G52" s="7"/>
      <c r="H52" s="7"/>
      <c r="I52" s="7"/>
      <c r="J52" s="7"/>
      <c r="K52" s="7"/>
      <c r="L52" s="49"/>
      <c r="M52" s="29"/>
    </row>
    <row r="53" spans="1:16">
      <c r="D53" s="10"/>
      <c r="E53" s="10"/>
      <c r="F53" s="7"/>
      <c r="G53" s="7"/>
      <c r="H53" s="7"/>
      <c r="I53" s="7"/>
      <c r="J53" s="7"/>
      <c r="K53" s="7"/>
      <c r="L53" s="43"/>
      <c r="M53" s="27"/>
    </row>
    <row r="54" spans="1:16" ht="15.75">
      <c r="G54" s="91"/>
      <c r="H54" s="91"/>
      <c r="L54" s="110"/>
    </row>
    <row r="55" spans="1:16">
      <c r="D55" s="10"/>
      <c r="E55" s="10"/>
      <c r="F55" s="21"/>
      <c r="G55" s="7"/>
      <c r="H55" s="7"/>
      <c r="I55" s="7"/>
      <c r="J55" s="7"/>
      <c r="K55" s="7"/>
      <c r="L55" s="46"/>
    </row>
    <row r="56" spans="1:16">
      <c r="B56" s="54"/>
      <c r="C56" s="54"/>
      <c r="D56" s="55"/>
      <c r="E56" s="55"/>
      <c r="F56" s="56"/>
      <c r="G56" s="56"/>
      <c r="H56" s="57"/>
      <c r="I56" s="57"/>
      <c r="J56" s="57"/>
      <c r="K56" s="54"/>
      <c r="L56" s="54"/>
      <c r="M56" s="55"/>
    </row>
    <row r="57" spans="1:16">
      <c r="D57" s="10"/>
      <c r="E57" s="10"/>
      <c r="H57" s="7"/>
      <c r="I57" s="7"/>
      <c r="J57" s="7"/>
      <c r="K57" s="7"/>
      <c r="L57" s="45"/>
      <c r="M57" s="8"/>
    </row>
    <row r="58" spans="1:16">
      <c r="D58" s="10"/>
      <c r="E58" s="10"/>
      <c r="H58" s="7"/>
      <c r="I58" s="7"/>
      <c r="J58" s="7"/>
      <c r="K58" s="7"/>
      <c r="M58" s="29"/>
    </row>
    <row r="59" spans="1:16" ht="3" customHeight="1">
      <c r="K59" s="7"/>
    </row>
    <row r="60" spans="1:16" hidden="1">
      <c r="H60" s="7"/>
      <c r="I60" s="7"/>
      <c r="J60" s="7"/>
      <c r="K60" s="7"/>
    </row>
    <row r="61" spans="1:16" ht="15.75" hidden="1">
      <c r="D61" s="164"/>
      <c r="E61" s="164"/>
      <c r="F61" s="164"/>
      <c r="J61" s="7"/>
      <c r="K61" s="7"/>
    </row>
    <row r="62" spans="1:16" ht="15.75" hidden="1">
      <c r="G62" s="164"/>
      <c r="H62" s="165"/>
      <c r="I62" s="165"/>
      <c r="J62" s="166"/>
      <c r="K62" s="166"/>
      <c r="L62" s="167"/>
      <c r="M62" s="166"/>
      <c r="N62" s="166"/>
      <c r="O62" s="166"/>
      <c r="P62" s="166"/>
    </row>
    <row r="63" spans="1:16" hidden="1">
      <c r="J63" s="7"/>
      <c r="K63" s="7"/>
      <c r="L63" s="8"/>
    </row>
    <row r="64" spans="1:16" hidden="1">
      <c r="H64" s="11"/>
      <c r="I64" s="11"/>
      <c r="J64" s="11"/>
      <c r="K64" s="11"/>
      <c r="L64" s="11"/>
      <c r="M64" s="11"/>
      <c r="N64" s="11"/>
      <c r="O64" s="11"/>
      <c r="P64" s="11"/>
    </row>
    <row r="65" spans="3:14" hidden="1">
      <c r="J65" s="7"/>
      <c r="K65" s="7"/>
    </row>
    <row r="66" spans="3:14" hidden="1">
      <c r="J66" s="7"/>
      <c r="K66" s="7"/>
    </row>
    <row r="67" spans="3:14" hidden="1">
      <c r="J67" s="7"/>
      <c r="K67" s="7"/>
    </row>
    <row r="68" spans="3:14" hidden="1">
      <c r="J68" s="7"/>
      <c r="K68" s="7"/>
    </row>
    <row r="69" spans="3:14" hidden="1">
      <c r="J69" s="7"/>
      <c r="K69" s="7"/>
    </row>
    <row r="70" spans="3:14" hidden="1">
      <c r="J70" s="7"/>
      <c r="K70" s="7"/>
    </row>
    <row r="71" spans="3:14" hidden="1">
      <c r="J71" s="7"/>
      <c r="K71" s="7"/>
    </row>
    <row r="72" spans="3:14" hidden="1">
      <c r="D72" s="51"/>
      <c r="E72" s="10"/>
      <c r="F72" s="51"/>
      <c r="J72" s="7"/>
      <c r="K72" s="7"/>
      <c r="N72" s="5"/>
    </row>
    <row r="73" spans="3:14" hidden="1">
      <c r="D73" s="47"/>
      <c r="E73" s="72"/>
      <c r="F73" s="47"/>
      <c r="H73" s="3"/>
      <c r="I73" s="53"/>
      <c r="J73" s="7"/>
      <c r="K73" s="7"/>
      <c r="N73" s="5"/>
    </row>
    <row r="74" spans="3:14" ht="15" hidden="1">
      <c r="C74" s="71"/>
      <c r="D74" s="47"/>
      <c r="E74" s="72"/>
      <c r="F74" s="47"/>
      <c r="G74" s="73"/>
      <c r="H74" s="75"/>
      <c r="I74" s="48"/>
      <c r="J74" s="71"/>
      <c r="K74" s="7"/>
      <c r="L74" s="47"/>
      <c r="N74" s="60"/>
    </row>
    <row r="75" spans="3:14" ht="15" hidden="1">
      <c r="C75" s="71"/>
      <c r="D75" s="41"/>
      <c r="E75" s="72"/>
      <c r="F75" s="47"/>
      <c r="G75" s="73"/>
      <c r="H75" s="75"/>
      <c r="I75" s="48"/>
      <c r="J75" s="71"/>
      <c r="K75" s="7"/>
      <c r="L75" s="47"/>
      <c r="N75" s="60"/>
    </row>
    <row r="76" spans="3:14" ht="15" hidden="1">
      <c r="C76" s="58"/>
      <c r="D76" s="40"/>
      <c r="E76" s="72"/>
      <c r="F76" s="47"/>
      <c r="G76" s="59"/>
      <c r="H76" s="75"/>
      <c r="I76" s="48"/>
      <c r="J76" s="71"/>
      <c r="K76" s="7"/>
      <c r="L76" s="47"/>
      <c r="N76" s="60"/>
    </row>
    <row r="77" spans="3:14" ht="15" hidden="1">
      <c r="C77" s="58"/>
      <c r="D77" s="40"/>
      <c r="E77" s="72"/>
      <c r="F77" s="47"/>
      <c r="G77" s="59"/>
      <c r="H77" s="75"/>
      <c r="I77" s="48"/>
      <c r="J77" s="71"/>
      <c r="K77" s="7"/>
      <c r="L77" s="47"/>
      <c r="N77" s="60"/>
    </row>
    <row r="78" spans="3:14" ht="15" hidden="1">
      <c r="C78" s="58"/>
      <c r="D78" s="60"/>
      <c r="E78" s="72"/>
      <c r="F78" s="47"/>
      <c r="G78" s="59"/>
      <c r="H78" s="75"/>
      <c r="I78" s="48"/>
      <c r="J78" s="71"/>
      <c r="K78" s="7"/>
      <c r="L78" s="47"/>
      <c r="N78" s="60"/>
    </row>
    <row r="79" spans="3:14" ht="15" hidden="1">
      <c r="C79" s="58"/>
      <c r="D79" s="40"/>
      <c r="E79" s="72"/>
      <c r="F79" s="47"/>
      <c r="G79" s="59"/>
      <c r="H79" s="75"/>
      <c r="I79" s="48"/>
      <c r="J79" s="71"/>
      <c r="K79" s="7"/>
      <c r="L79" s="47"/>
      <c r="N79" s="60"/>
    </row>
    <row r="80" spans="3:14" ht="15" hidden="1">
      <c r="C80" s="58"/>
      <c r="D80" s="40"/>
      <c r="E80" s="72"/>
      <c r="F80" s="47"/>
      <c r="G80" s="59"/>
      <c r="H80" s="75"/>
      <c r="I80" s="48"/>
      <c r="J80" s="71"/>
      <c r="K80" s="7"/>
      <c r="L80" s="47"/>
      <c r="N80" s="60"/>
    </row>
    <row r="81" spans="3:14" ht="15">
      <c r="C81" s="58"/>
      <c r="D81" s="50"/>
      <c r="E81" s="72"/>
      <c r="F81" s="41"/>
      <c r="G81" s="59"/>
      <c r="H81" s="75"/>
      <c r="I81" s="48"/>
      <c r="J81" s="71"/>
      <c r="K81" s="7"/>
      <c r="L81" s="47"/>
      <c r="N81" s="60"/>
    </row>
    <row r="82" spans="3:14" ht="8.25" customHeight="1">
      <c r="C82" s="58"/>
      <c r="D82" s="74"/>
      <c r="E82" s="72"/>
      <c r="F82" s="41"/>
      <c r="G82" s="59"/>
      <c r="H82" s="75"/>
      <c r="I82" s="48"/>
      <c r="J82" s="71"/>
      <c r="K82" s="7"/>
      <c r="L82" s="47"/>
      <c r="N82" s="60"/>
    </row>
    <row r="83" spans="3:14" ht="15" hidden="1">
      <c r="C83" s="58"/>
      <c r="D83" s="41"/>
      <c r="E83" s="72"/>
      <c r="F83" s="41"/>
      <c r="G83" s="59"/>
      <c r="H83" s="75"/>
      <c r="I83" s="48"/>
      <c r="J83" s="71"/>
      <c r="K83" s="7"/>
      <c r="L83" s="47"/>
      <c r="N83" s="60"/>
    </row>
    <row r="84" spans="3:14" ht="15" hidden="1">
      <c r="C84" s="58"/>
      <c r="D84" s="41"/>
      <c r="E84" s="7"/>
      <c r="F84" s="41"/>
      <c r="G84" s="59"/>
      <c r="H84" s="75"/>
      <c r="I84" s="48"/>
      <c r="J84" s="71"/>
      <c r="K84" s="7"/>
      <c r="L84" s="47"/>
      <c r="N84" s="60"/>
    </row>
    <row r="85" spans="3:14" ht="15" hidden="1">
      <c r="C85" s="58"/>
      <c r="D85" s="41"/>
      <c r="E85" s="7"/>
      <c r="F85" s="41"/>
      <c r="G85" s="59"/>
      <c r="H85" s="75"/>
      <c r="I85" s="48"/>
      <c r="J85" s="71"/>
      <c r="K85" s="7"/>
      <c r="L85" s="47"/>
      <c r="N85" s="60"/>
    </row>
    <row r="86" spans="3:14" ht="15" hidden="1">
      <c r="C86" s="61"/>
      <c r="D86" s="7"/>
      <c r="E86" s="7"/>
      <c r="G86" s="59"/>
      <c r="H86" s="75"/>
      <c r="I86" s="48"/>
      <c r="J86" s="71"/>
      <c r="K86" s="7"/>
      <c r="L86" s="47"/>
      <c r="N86" s="60"/>
    </row>
    <row r="87" spans="3:14" hidden="1">
      <c r="D87" s="7"/>
      <c r="E87" s="7"/>
      <c r="I87" s="7"/>
      <c r="J87" s="7"/>
      <c r="K87" s="7"/>
      <c r="N87" s="5"/>
    </row>
    <row r="88" spans="3:14" hidden="1">
      <c r="D88" s="7"/>
      <c r="E88" s="7"/>
      <c r="F88" s="7"/>
      <c r="I88" s="7"/>
      <c r="J88" s="7"/>
      <c r="K88" s="7"/>
      <c r="L88" s="17"/>
      <c r="N88" s="28"/>
    </row>
    <row r="89" spans="3:14" hidden="1">
      <c r="D89" s="51"/>
      <c r="E89" s="72"/>
      <c r="F89" s="51"/>
      <c r="G89" s="7"/>
      <c r="H89" s="7"/>
      <c r="I89" s="7"/>
      <c r="J89" s="7"/>
      <c r="K89" s="7"/>
      <c r="L89" s="8"/>
    </row>
    <row r="90" spans="3:14" hidden="1">
      <c r="D90" s="40"/>
      <c r="E90" s="72"/>
      <c r="F90" s="47"/>
      <c r="H90" s="3"/>
      <c r="I90" s="53"/>
      <c r="J90" s="7"/>
      <c r="K90" s="7"/>
    </row>
    <row r="91" spans="3:14" ht="15" hidden="1">
      <c r="C91" s="58"/>
      <c r="D91" s="40"/>
      <c r="E91" s="72"/>
      <c r="F91" s="47"/>
      <c r="G91" s="59"/>
      <c r="H91" s="52"/>
      <c r="I91" s="48"/>
      <c r="J91" s="71"/>
      <c r="K91" s="7"/>
      <c r="L91" s="47"/>
    </row>
    <row r="92" spans="3:14" ht="15" hidden="1">
      <c r="C92" s="58"/>
      <c r="D92" s="41"/>
      <c r="E92" s="72"/>
      <c r="F92" s="47"/>
      <c r="G92" s="59"/>
      <c r="H92" s="75"/>
      <c r="I92" s="48"/>
      <c r="J92" s="71"/>
      <c r="K92" s="7"/>
      <c r="L92" s="47"/>
    </row>
    <row r="93" spans="3:14" ht="15" hidden="1">
      <c r="C93" s="76"/>
      <c r="D93" s="40"/>
      <c r="E93" s="72"/>
      <c r="F93" s="47"/>
      <c r="G93" s="59"/>
      <c r="H93" s="75"/>
      <c r="I93" s="48"/>
      <c r="J93" s="71"/>
      <c r="K93" s="7"/>
      <c r="L93" s="47"/>
    </row>
    <row r="94" spans="3:14" ht="15" hidden="1">
      <c r="C94" s="58"/>
      <c r="D94" s="40"/>
      <c r="E94" s="72"/>
      <c r="F94" s="47"/>
      <c r="G94" s="59"/>
      <c r="H94" s="75"/>
      <c r="I94" s="48"/>
      <c r="J94" s="71"/>
      <c r="K94" s="7"/>
      <c r="L94" s="47"/>
    </row>
    <row r="95" spans="3:14" ht="15" hidden="1">
      <c r="C95" s="58"/>
      <c r="D95" s="60"/>
      <c r="E95" s="72"/>
      <c r="F95" s="47"/>
      <c r="G95" s="59"/>
      <c r="H95" s="75"/>
      <c r="I95" s="48"/>
      <c r="J95" s="71"/>
      <c r="K95" s="7"/>
      <c r="L95" s="47"/>
    </row>
    <row r="96" spans="3:14" ht="15" hidden="1">
      <c r="C96" s="58"/>
      <c r="D96" s="40"/>
      <c r="E96" s="72"/>
      <c r="F96" s="47"/>
      <c r="G96" s="59"/>
      <c r="H96" s="52"/>
      <c r="I96" s="48"/>
      <c r="J96" s="71"/>
      <c r="K96" s="7"/>
      <c r="L96" s="47"/>
    </row>
    <row r="97" spans="3:19" ht="15" hidden="1">
      <c r="C97" s="58"/>
      <c r="D97" s="40"/>
      <c r="E97" s="72"/>
      <c r="F97" s="47"/>
      <c r="G97" s="59"/>
      <c r="H97" s="52"/>
      <c r="I97" s="48"/>
      <c r="J97" s="71"/>
      <c r="K97" s="7"/>
      <c r="L97" s="47"/>
    </row>
    <row r="98" spans="3:19" ht="15" hidden="1">
      <c r="C98" s="58"/>
      <c r="D98" s="40"/>
      <c r="E98" s="72"/>
      <c r="F98" s="41"/>
      <c r="G98" s="59"/>
      <c r="H98" s="52"/>
      <c r="I98" s="48"/>
      <c r="J98" s="71"/>
      <c r="K98" s="7"/>
      <c r="L98" s="47"/>
    </row>
    <row r="99" spans="3:19" ht="15" hidden="1">
      <c r="C99" s="58"/>
      <c r="D99" s="74"/>
      <c r="E99" s="72"/>
      <c r="F99" s="41"/>
      <c r="G99" s="59"/>
      <c r="H99" s="52"/>
      <c r="I99" s="48"/>
      <c r="J99" s="71"/>
      <c r="K99" s="7"/>
      <c r="L99" s="47"/>
    </row>
    <row r="100" spans="3:19" ht="15" hidden="1">
      <c r="C100" s="58"/>
      <c r="D100" s="41"/>
      <c r="E100" s="10"/>
      <c r="F100" s="47"/>
      <c r="G100" s="59"/>
      <c r="H100" s="52"/>
      <c r="I100" s="48"/>
      <c r="J100" s="71"/>
      <c r="K100" s="7"/>
      <c r="L100" s="47"/>
    </row>
    <row r="101" spans="3:19" ht="15" hidden="1">
      <c r="C101" s="58"/>
      <c r="D101" s="41"/>
      <c r="E101" s="7"/>
      <c r="F101" s="41"/>
      <c r="G101" s="59"/>
      <c r="H101" s="52"/>
      <c r="I101" s="48"/>
      <c r="J101" s="71"/>
      <c r="K101" s="7"/>
      <c r="L101" s="47"/>
    </row>
    <row r="102" spans="3:19" ht="15.75" hidden="1">
      <c r="C102" s="58"/>
      <c r="D102" s="41"/>
      <c r="E102" s="7"/>
      <c r="F102" s="41"/>
      <c r="G102" s="59"/>
      <c r="H102" s="52"/>
      <c r="I102" s="48"/>
      <c r="J102" s="71"/>
      <c r="K102" s="7"/>
      <c r="L102" s="47"/>
      <c r="R102" s="121"/>
      <c r="S102" s="121"/>
    </row>
    <row r="103" spans="3:19" ht="15">
      <c r="C103" s="61"/>
      <c r="D103" s="7"/>
      <c r="E103" s="7"/>
      <c r="G103" s="59"/>
      <c r="H103" s="52"/>
      <c r="I103" s="48"/>
      <c r="J103" s="71"/>
      <c r="K103" s="7"/>
      <c r="L103" s="47"/>
    </row>
    <row r="104" spans="3:19">
      <c r="D104" s="7"/>
      <c r="E104" s="7"/>
      <c r="F104" s="7"/>
      <c r="I104" s="7"/>
      <c r="J104" s="7"/>
      <c r="K104" s="7"/>
    </row>
    <row r="105" spans="3:19">
      <c r="D105" s="7"/>
      <c r="E105" s="7"/>
      <c r="F105" s="7"/>
      <c r="G105" s="7"/>
      <c r="H105" s="7"/>
      <c r="I105" s="7"/>
      <c r="J105" s="7"/>
      <c r="K105" s="7"/>
    </row>
    <row r="106" spans="3:19">
      <c r="D106" s="7"/>
      <c r="E106" s="7"/>
      <c r="F106" s="7"/>
      <c r="G106" s="7"/>
      <c r="H106" s="7"/>
      <c r="I106" s="7"/>
      <c r="J106" s="7"/>
      <c r="K106" s="7"/>
    </row>
    <row r="108" spans="3:19">
      <c r="D108" s="7"/>
      <c r="E108" s="7"/>
      <c r="F108" s="7"/>
      <c r="G108" s="7"/>
      <c r="H108" s="7"/>
      <c r="I108" s="7"/>
      <c r="J108" s="7"/>
      <c r="K108" s="7"/>
    </row>
    <row r="109" spans="3:19">
      <c r="D109" s="7"/>
      <c r="E109" s="7"/>
      <c r="F109" s="7"/>
      <c r="G109" s="7"/>
      <c r="H109" s="7"/>
      <c r="I109" s="7"/>
      <c r="J109" s="7"/>
      <c r="K109" s="7"/>
    </row>
    <row r="110" spans="3:19">
      <c r="D110" s="7"/>
      <c r="E110" s="7"/>
      <c r="F110" s="7"/>
      <c r="G110" s="7"/>
      <c r="H110" s="7"/>
      <c r="I110" s="7"/>
      <c r="J110" s="7"/>
      <c r="K110" s="7"/>
    </row>
    <row r="111" spans="3:19">
      <c r="D111" s="7"/>
      <c r="E111" s="7"/>
      <c r="F111" s="7"/>
      <c r="G111" s="7"/>
      <c r="H111" s="7"/>
      <c r="I111" s="7"/>
      <c r="J111" s="7"/>
      <c r="K111" s="7"/>
    </row>
    <row r="112" spans="3:19">
      <c r="D112" s="7"/>
      <c r="E112" s="7"/>
      <c r="F112" s="7"/>
      <c r="G112" s="7"/>
      <c r="H112" s="7"/>
      <c r="I112" s="7"/>
      <c r="J112" s="7"/>
      <c r="K112" s="7"/>
    </row>
    <row r="113" spans="4:16">
      <c r="D113" s="7"/>
      <c r="E113" s="7"/>
      <c r="F113" s="7"/>
      <c r="G113" s="7"/>
      <c r="H113" s="7"/>
      <c r="I113" s="7"/>
    </row>
    <row r="114" spans="4:16">
      <c r="D114" s="7"/>
      <c r="E114" s="7"/>
      <c r="F114" s="7"/>
      <c r="G114" s="7"/>
      <c r="H114" s="7"/>
      <c r="I114" s="7"/>
    </row>
    <row r="115" spans="4:16">
      <c r="D115" s="7"/>
      <c r="E115" s="7"/>
      <c r="F115" s="7"/>
      <c r="G115" s="7"/>
      <c r="H115" s="7"/>
      <c r="I115" s="7"/>
    </row>
    <row r="116" spans="4:16">
      <c r="D116" s="7"/>
      <c r="E116" s="7"/>
      <c r="F116" s="7"/>
      <c r="G116" s="7"/>
      <c r="H116" s="7"/>
      <c r="I116" s="7"/>
    </row>
    <row r="117" spans="4:16">
      <c r="D117" s="7"/>
      <c r="E117" s="7"/>
      <c r="F117" s="7"/>
      <c r="G117" s="7"/>
      <c r="H117" s="7"/>
      <c r="I117" s="7"/>
    </row>
    <row r="118" spans="4:16">
      <c r="D118" s="7"/>
      <c r="E118" s="7"/>
      <c r="F118" s="7"/>
      <c r="G118" s="7"/>
      <c r="H118" s="7"/>
      <c r="I118" s="7"/>
    </row>
    <row r="119" spans="4:16">
      <c r="D119" s="7"/>
      <c r="E119" s="7"/>
      <c r="F119" s="7"/>
      <c r="G119" s="7"/>
      <c r="H119" s="7"/>
      <c r="I119" s="7"/>
    </row>
    <row r="120" spans="4:16">
      <c r="D120" s="7"/>
      <c r="E120" s="7"/>
      <c r="F120" s="7"/>
      <c r="G120" s="7"/>
      <c r="H120" s="7"/>
      <c r="I120" s="7"/>
    </row>
    <row r="121" spans="4:16">
      <c r="D121" s="7"/>
      <c r="E121" s="7"/>
      <c r="F121" s="7"/>
      <c r="G121" s="7"/>
      <c r="H121" s="7"/>
      <c r="I121" s="7"/>
    </row>
    <row r="122" spans="4:16">
      <c r="D122" s="7"/>
      <c r="E122" s="7"/>
      <c r="F122" s="7"/>
      <c r="G122" s="7"/>
      <c r="H122" s="7"/>
      <c r="I122" s="7"/>
    </row>
    <row r="123" spans="4:16">
      <c r="D123" s="7"/>
      <c r="E123" s="7"/>
      <c r="F123" s="7"/>
      <c r="G123" s="7"/>
      <c r="H123" s="7"/>
      <c r="I123" s="7"/>
    </row>
    <row r="124" spans="4:16">
      <c r="D124" s="7"/>
      <c r="E124" s="7"/>
      <c r="F124" s="7"/>
      <c r="G124" s="7"/>
      <c r="H124" s="7"/>
      <c r="I124" s="7"/>
    </row>
    <row r="125" spans="4:16">
      <c r="D125" s="7"/>
      <c r="E125" s="7"/>
      <c r="F125" s="7"/>
      <c r="G125" s="7"/>
      <c r="H125" s="7"/>
      <c r="I125" s="7"/>
    </row>
    <row r="126" spans="4:16">
      <c r="D126" s="7"/>
      <c r="E126" s="7"/>
      <c r="F126" s="7"/>
      <c r="G126" s="7"/>
      <c r="H126" s="7"/>
      <c r="I126" s="7"/>
      <c r="P126" s="168"/>
    </row>
    <row r="127" spans="4:16">
      <c r="D127" s="7"/>
      <c r="E127" s="7"/>
      <c r="F127" s="7"/>
      <c r="G127" s="7"/>
      <c r="H127" s="7"/>
      <c r="I127" s="7"/>
    </row>
    <row r="128" spans="4:16">
      <c r="G128" s="7"/>
      <c r="H128" s="7"/>
      <c r="I128" s="7"/>
    </row>
    <row r="147" spans="19:20" ht="15">
      <c r="S147" s="185" t="s">
        <v>3</v>
      </c>
      <c r="T147" s="2" t="s">
        <v>7</v>
      </c>
    </row>
    <row r="148" spans="19:20" ht="15" thickBot="1">
      <c r="S148" s="78" t="s">
        <v>8</v>
      </c>
      <c r="T148" s="78" t="s">
        <v>8</v>
      </c>
    </row>
    <row r="149" spans="19:20" ht="15" thickTop="1">
      <c r="S149" s="187"/>
      <c r="T149" s="187"/>
    </row>
    <row r="150" spans="19:20" ht="15.75">
      <c r="S150" s="126">
        <v>140262953093.30771</v>
      </c>
      <c r="T150" s="186">
        <v>12292748209.5889</v>
      </c>
    </row>
    <row r="151" spans="19:20" ht="15.75">
      <c r="S151" s="91">
        <v>514038600178.61395</v>
      </c>
      <c r="T151" s="186">
        <v>54875922689.44175</v>
      </c>
    </row>
    <row r="152" spans="19:20" ht="15.75">
      <c r="S152" s="91">
        <v>347591047431.03101</v>
      </c>
      <c r="T152" s="186">
        <v>24932730298.376999</v>
      </c>
    </row>
    <row r="153" spans="19:20" ht="15.75">
      <c r="S153" s="91">
        <v>60831998391.907585</v>
      </c>
      <c r="T153" s="186">
        <v>6831620299.7032137</v>
      </c>
    </row>
    <row r="154" spans="19:20" ht="15.75">
      <c r="S154" s="120">
        <v>206770967645.75153</v>
      </c>
      <c r="T154" s="186">
        <v>22922311084.776028</v>
      </c>
    </row>
    <row r="155" spans="19:20" ht="15.75">
      <c r="S155" s="93">
        <v>48009094238.5131</v>
      </c>
      <c r="T155" s="186">
        <v>4421200903.5779552</v>
      </c>
    </row>
    <row r="156" spans="19:20" ht="15.75">
      <c r="S156" s="91">
        <v>302592412009.49524</v>
      </c>
      <c r="T156" s="186">
        <v>33007138773.620365</v>
      </c>
    </row>
    <row r="157" spans="19:20" ht="15.75">
      <c r="S157" s="146">
        <v>183824613892.35678</v>
      </c>
      <c r="T157" s="186">
        <v>27245410188.807198</v>
      </c>
    </row>
    <row r="158" spans="19:20" ht="15.75">
      <c r="S158" s="120">
        <v>159667363900.9212</v>
      </c>
      <c r="T158" s="186">
        <v>16319152545.277412</v>
      </c>
    </row>
    <row r="159" spans="19:20" ht="15.75">
      <c r="S159" s="91">
        <v>107034063642.259</v>
      </c>
      <c r="T159" s="186">
        <v>9456187548.4331894</v>
      </c>
    </row>
    <row r="160" spans="19:20" ht="15.75">
      <c r="S160" s="174">
        <v>25107856909.510006</v>
      </c>
      <c r="T160" s="186">
        <v>4021779769.3499994</v>
      </c>
    </row>
    <row r="161" spans="19:20" ht="16.5" thickBot="1">
      <c r="S161" s="64">
        <f t="shared" ref="S161" si="4">SUM(S150:S160)</f>
        <v>2095730971333.667</v>
      </c>
      <c r="T161" s="64">
        <v>216326202310.953</v>
      </c>
    </row>
    <row r="162" spans="19:20" ht="15" thickTop="1">
      <c r="S162" s="171"/>
      <c r="T162" s="172"/>
    </row>
  </sheetData>
  <mergeCells count="17">
    <mergeCell ref="D29:G29"/>
    <mergeCell ref="D28:I28"/>
    <mergeCell ref="N12:O12"/>
    <mergeCell ref="J28:M28"/>
    <mergeCell ref="J29:K29"/>
    <mergeCell ref="L29:M29"/>
    <mergeCell ref="L12:M12"/>
    <mergeCell ref="D12:E12"/>
    <mergeCell ref="F12:G12"/>
    <mergeCell ref="H12:I12"/>
    <mergeCell ref="J12:K12"/>
    <mergeCell ref="P12:Q12"/>
    <mergeCell ref="D5:Q6"/>
    <mergeCell ref="D8:Q8"/>
    <mergeCell ref="B10:Q10"/>
    <mergeCell ref="D11:K11"/>
    <mergeCell ref="L11:Q11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Q23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2018-07-19T15:16:57Z</cp:lastPrinted>
  <dcterms:created xsi:type="dcterms:W3CDTF">2009-11-09T09:32:23Z</dcterms:created>
  <dcterms:modified xsi:type="dcterms:W3CDTF">2026-03-30T12:21:21Z</dcterms:modified>
</cp:coreProperties>
</file>